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66"/>
  <workbookPr/>
  <mc:AlternateContent xmlns:mc="http://schemas.openxmlformats.org/markup-compatibility/2006">
    <mc:Choice Requires="x15">
      <x15ac:absPath xmlns:x15ac="http://schemas.microsoft.com/office/spreadsheetml/2010/11/ac" url="J:\QF302\"/>
    </mc:Choice>
  </mc:AlternateContent>
  <bookViews>
    <workbookView xWindow="0" yWindow="0" windowWidth="20400" windowHeight="7605"/>
  </bookViews>
  <sheets>
    <sheet name="Readme" sheetId="4" r:id="rId1"/>
    <sheet name="Near-Term" sheetId="1" r:id="rId2"/>
    <sheet name="Far-Term" sheetId="2" r:id="rId3"/>
    <sheet name="T bills" sheetId="3" r:id="rId4"/>
  </sheets>
  <definedNames>
    <definedName name="treasuryB" localSheetId="3">'T bills'!$A$2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2" l="1"/>
  <c r="F2" i="2"/>
  <c r="Q5" i="2"/>
  <c r="Q5" i="1"/>
  <c r="Q157" i="1"/>
  <c r="Q253" i="2"/>
  <c r="R242" i="2" l="1"/>
  <c r="R226" i="2"/>
  <c r="R210" i="2"/>
  <c r="R190" i="2"/>
  <c r="R179" i="2"/>
  <c r="R172" i="2"/>
  <c r="R167" i="2"/>
  <c r="R163" i="2"/>
  <c r="R152" i="2"/>
  <c r="R136" i="2"/>
  <c r="R108" i="2"/>
  <c r="R40" i="2"/>
  <c r="O253" i="2"/>
  <c r="Q252" i="2"/>
  <c r="O252" i="2"/>
  <c r="Q251" i="2"/>
  <c r="O251" i="2"/>
  <c r="Q250" i="2"/>
  <c r="O250" i="2"/>
  <c r="Q249" i="2"/>
  <c r="O249" i="2"/>
  <c r="Q248" i="2"/>
  <c r="O248" i="2"/>
  <c r="Q247" i="2"/>
  <c r="O247" i="2"/>
  <c r="Q246" i="2"/>
  <c r="O246" i="2"/>
  <c r="Q245" i="2"/>
  <c r="O245" i="2"/>
  <c r="Q244" i="2"/>
  <c r="O244" i="2"/>
  <c r="Q243" i="2"/>
  <c r="R243" i="2" s="1"/>
  <c r="O243" i="2"/>
  <c r="Q242" i="2"/>
  <c r="O242" i="2"/>
  <c r="Q241" i="2"/>
  <c r="O241" i="2"/>
  <c r="Q240" i="2"/>
  <c r="O240" i="2"/>
  <c r="Q239" i="2"/>
  <c r="O239" i="2"/>
  <c r="P239" i="2" s="1"/>
  <c r="Q238" i="2"/>
  <c r="O238" i="2"/>
  <c r="Q237" i="2"/>
  <c r="O237" i="2"/>
  <c r="Q236" i="2"/>
  <c r="O236" i="2"/>
  <c r="Q235" i="2"/>
  <c r="O235" i="2"/>
  <c r="Q234" i="2"/>
  <c r="O234" i="2"/>
  <c r="P234" i="2" s="1"/>
  <c r="Q233" i="2"/>
  <c r="O233" i="2"/>
  <c r="Q232" i="2"/>
  <c r="O232" i="2"/>
  <c r="Q231" i="2"/>
  <c r="R231" i="2" s="1"/>
  <c r="O231" i="2"/>
  <c r="Q230" i="2"/>
  <c r="O230" i="2"/>
  <c r="Q229" i="2"/>
  <c r="O229" i="2"/>
  <c r="Q228" i="2"/>
  <c r="O228" i="2"/>
  <c r="Q227" i="2"/>
  <c r="O227" i="2"/>
  <c r="Q226" i="2"/>
  <c r="O226" i="2"/>
  <c r="Q225" i="2"/>
  <c r="O225" i="2"/>
  <c r="Q224" i="2"/>
  <c r="O224" i="2"/>
  <c r="Q223" i="2"/>
  <c r="O223" i="2"/>
  <c r="Q222" i="2"/>
  <c r="O222" i="2"/>
  <c r="P222" i="2" s="1"/>
  <c r="Q221" i="2"/>
  <c r="O221" i="2"/>
  <c r="Q220" i="2"/>
  <c r="O220" i="2"/>
  <c r="Q219" i="2"/>
  <c r="O219" i="2"/>
  <c r="Q218" i="2"/>
  <c r="O218" i="2"/>
  <c r="P218" i="2" s="1"/>
  <c r="Q217" i="2"/>
  <c r="O217" i="2"/>
  <c r="Q216" i="2"/>
  <c r="O216" i="2"/>
  <c r="Q215" i="2"/>
  <c r="R215" i="2" s="1"/>
  <c r="O215" i="2"/>
  <c r="Q214" i="2"/>
  <c r="O214" i="2"/>
  <c r="Q213" i="2"/>
  <c r="O213" i="2"/>
  <c r="Q212" i="2"/>
  <c r="O212" i="2"/>
  <c r="Q211" i="2"/>
  <c r="R211" i="2" s="1"/>
  <c r="O211" i="2"/>
  <c r="Q210" i="2"/>
  <c r="O210" i="2"/>
  <c r="P210" i="2" s="1"/>
  <c r="Q209" i="2"/>
  <c r="O209" i="2"/>
  <c r="Q208" i="2"/>
  <c r="O208" i="2"/>
  <c r="Q207" i="2"/>
  <c r="O207" i="2"/>
  <c r="Q206" i="2"/>
  <c r="O206" i="2"/>
  <c r="Q205" i="2"/>
  <c r="O205" i="2"/>
  <c r="Q204" i="2"/>
  <c r="O204" i="2"/>
  <c r="Q203" i="2"/>
  <c r="O203" i="2"/>
  <c r="Q202" i="2"/>
  <c r="O202" i="2"/>
  <c r="Q201" i="2"/>
  <c r="O201" i="2"/>
  <c r="Q200" i="2"/>
  <c r="O200" i="2"/>
  <c r="Q199" i="2"/>
  <c r="R199" i="2" s="1"/>
  <c r="O199" i="2"/>
  <c r="Q198" i="2"/>
  <c r="O198" i="2"/>
  <c r="P198" i="2" s="1"/>
  <c r="Q197" i="2"/>
  <c r="O197" i="2"/>
  <c r="Q196" i="2"/>
  <c r="O196" i="2"/>
  <c r="Q195" i="2"/>
  <c r="R195" i="2" s="1"/>
  <c r="O195" i="2"/>
  <c r="Q194" i="2"/>
  <c r="O194" i="2"/>
  <c r="R194" i="2" s="1"/>
  <c r="Q193" i="2"/>
  <c r="O193" i="2"/>
  <c r="Q192" i="2"/>
  <c r="O192" i="2"/>
  <c r="R192" i="2" s="1"/>
  <c r="Q191" i="2"/>
  <c r="R191" i="2" s="1"/>
  <c r="O191" i="2"/>
  <c r="Q190" i="2"/>
  <c r="O190" i="2"/>
  <c r="Q189" i="2"/>
  <c r="O189" i="2"/>
  <c r="Q188" i="2"/>
  <c r="O188" i="2"/>
  <c r="R188" i="2" s="1"/>
  <c r="Q187" i="2"/>
  <c r="O187" i="2"/>
  <c r="Q186" i="2"/>
  <c r="O186" i="2"/>
  <c r="Q185" i="2"/>
  <c r="O185" i="2"/>
  <c r="Q184" i="2"/>
  <c r="O184" i="2"/>
  <c r="R184" i="2" s="1"/>
  <c r="Q183" i="2"/>
  <c r="O183" i="2"/>
  <c r="Q182" i="2"/>
  <c r="O182" i="2"/>
  <c r="P182" i="2" s="1"/>
  <c r="Q181" i="2"/>
  <c r="O181" i="2"/>
  <c r="Q180" i="2"/>
  <c r="O180" i="2"/>
  <c r="Q179" i="2"/>
  <c r="O179" i="2"/>
  <c r="Q178" i="2"/>
  <c r="O178" i="2"/>
  <c r="P178" i="2" s="1"/>
  <c r="Q177" i="2"/>
  <c r="O177" i="2"/>
  <c r="Q176" i="2"/>
  <c r="O176" i="2"/>
  <c r="Q175" i="2"/>
  <c r="O175" i="2"/>
  <c r="Q174" i="2"/>
  <c r="O174" i="2"/>
  <c r="Q173" i="2"/>
  <c r="O173" i="2"/>
  <c r="R173" i="2" s="1"/>
  <c r="Q172" i="2"/>
  <c r="O172" i="2"/>
  <c r="Q171" i="2"/>
  <c r="O171" i="2"/>
  <c r="Q170" i="2"/>
  <c r="O170" i="2"/>
  <c r="R170" i="2" s="1"/>
  <c r="Q169" i="2"/>
  <c r="O169" i="2"/>
  <c r="R169" i="2" s="1"/>
  <c r="Q168" i="2"/>
  <c r="O168" i="2"/>
  <c r="R168" i="2" s="1"/>
  <c r="Q167" i="2"/>
  <c r="O167" i="2"/>
  <c r="Q166" i="2"/>
  <c r="O166" i="2"/>
  <c r="Q165" i="2"/>
  <c r="O165" i="2"/>
  <c r="R165" i="2" s="1"/>
  <c r="Q164" i="2"/>
  <c r="O164" i="2"/>
  <c r="Q163" i="2"/>
  <c r="O163" i="2"/>
  <c r="Q162" i="2"/>
  <c r="O162" i="2"/>
  <c r="R162" i="2" s="1"/>
  <c r="Q161" i="2"/>
  <c r="O161" i="2"/>
  <c r="R161" i="2" s="1"/>
  <c r="Q160" i="2"/>
  <c r="O160" i="2"/>
  <c r="R160" i="2" s="1"/>
  <c r="Q159" i="2"/>
  <c r="O159" i="2"/>
  <c r="Q158" i="2"/>
  <c r="O158" i="2"/>
  <c r="Q157" i="2"/>
  <c r="O157" i="2"/>
  <c r="R157" i="2" s="1"/>
  <c r="Q156" i="2"/>
  <c r="O156" i="2"/>
  <c r="R156" i="2" s="1"/>
  <c r="Q155" i="2"/>
  <c r="O155" i="2"/>
  <c r="Q154" i="2"/>
  <c r="O154" i="2"/>
  <c r="P154" i="2" s="1"/>
  <c r="Q153" i="2"/>
  <c r="O153" i="2"/>
  <c r="R153" i="2" s="1"/>
  <c r="Q152" i="2"/>
  <c r="O152" i="2"/>
  <c r="Q151" i="2"/>
  <c r="O151" i="2"/>
  <c r="Q150" i="2"/>
  <c r="O150" i="2"/>
  <c r="Q149" i="2"/>
  <c r="O149" i="2"/>
  <c r="R149" i="2" s="1"/>
  <c r="Q148" i="2"/>
  <c r="O148" i="2"/>
  <c r="Q147" i="2"/>
  <c r="O147" i="2"/>
  <c r="R147" i="2" s="1"/>
  <c r="Q146" i="2"/>
  <c r="R146" i="2" s="1"/>
  <c r="O146" i="2"/>
  <c r="Q145" i="2"/>
  <c r="O145" i="2"/>
  <c r="R145" i="2" s="1"/>
  <c r="Q144" i="2"/>
  <c r="R144" i="2" s="1"/>
  <c r="O144" i="2"/>
  <c r="Q143" i="2"/>
  <c r="O143" i="2"/>
  <c r="Q142" i="2"/>
  <c r="R142" i="2" s="1"/>
  <c r="O142" i="2"/>
  <c r="Q141" i="2"/>
  <c r="O141" i="2"/>
  <c r="Q140" i="2"/>
  <c r="O140" i="2"/>
  <c r="Q139" i="2"/>
  <c r="O139" i="2"/>
  <c r="Q138" i="2"/>
  <c r="O138" i="2"/>
  <c r="Q137" i="2"/>
  <c r="O137" i="2"/>
  <c r="R137" i="2" s="1"/>
  <c r="Q136" i="2"/>
  <c r="O136" i="2"/>
  <c r="Q135" i="2"/>
  <c r="O135" i="2"/>
  <c r="R135" i="2" s="1"/>
  <c r="Q134" i="2"/>
  <c r="O134" i="2"/>
  <c r="Q133" i="2"/>
  <c r="O133" i="2"/>
  <c r="R133" i="2" s="1"/>
  <c r="Q132" i="2"/>
  <c r="O132" i="2"/>
  <c r="Q131" i="2"/>
  <c r="O131" i="2"/>
  <c r="P131" i="2" s="1"/>
  <c r="Q130" i="2"/>
  <c r="O130" i="2"/>
  <c r="Q129" i="2"/>
  <c r="O129" i="2"/>
  <c r="Q128" i="2"/>
  <c r="O128" i="2"/>
  <c r="Q127" i="2"/>
  <c r="O127" i="2"/>
  <c r="Q126" i="2"/>
  <c r="R126" i="2" s="1"/>
  <c r="O126" i="2"/>
  <c r="Q125" i="2"/>
  <c r="O125" i="2"/>
  <c r="Q124" i="2"/>
  <c r="O124" i="2"/>
  <c r="Q123" i="2"/>
  <c r="O123" i="2"/>
  <c r="Q122" i="2"/>
  <c r="O122" i="2"/>
  <c r="Q121" i="2"/>
  <c r="O121" i="2"/>
  <c r="R121" i="2" s="1"/>
  <c r="Q120" i="2"/>
  <c r="R120" i="2" s="1"/>
  <c r="O120" i="2"/>
  <c r="Q119" i="2"/>
  <c r="O119" i="2"/>
  <c r="R119" i="2" s="1"/>
  <c r="Q118" i="2"/>
  <c r="O118" i="2"/>
  <c r="Q117" i="2"/>
  <c r="O117" i="2"/>
  <c r="R117" i="2" s="1"/>
  <c r="Q116" i="2"/>
  <c r="O116" i="2"/>
  <c r="R116" i="2" s="1"/>
  <c r="Q115" i="2"/>
  <c r="O115" i="2"/>
  <c r="Q114" i="2"/>
  <c r="O114" i="2"/>
  <c r="Q113" i="2"/>
  <c r="O113" i="2"/>
  <c r="Q112" i="2"/>
  <c r="O112" i="2"/>
  <c r="Q111" i="2"/>
  <c r="O111" i="2"/>
  <c r="Q110" i="2"/>
  <c r="O110" i="2"/>
  <c r="Q109" i="2"/>
  <c r="O109" i="2"/>
  <c r="R109" i="2" s="1"/>
  <c r="Q108" i="2"/>
  <c r="O108" i="2"/>
  <c r="Q107" i="2"/>
  <c r="O107" i="2"/>
  <c r="Q106" i="2"/>
  <c r="O106" i="2"/>
  <c r="Q105" i="2"/>
  <c r="O105" i="2"/>
  <c r="R105" i="2" s="1"/>
  <c r="Q104" i="2"/>
  <c r="O104" i="2"/>
  <c r="R104" i="2" s="1"/>
  <c r="Q103" i="2"/>
  <c r="R103" i="2" s="1"/>
  <c r="P103" i="2"/>
  <c r="O103" i="2"/>
  <c r="Q102" i="2"/>
  <c r="O102" i="2"/>
  <c r="Q101" i="2"/>
  <c r="O101" i="2"/>
  <c r="Q100" i="2"/>
  <c r="O100" i="2"/>
  <c r="Q99" i="2"/>
  <c r="O99" i="2"/>
  <c r="Q98" i="2"/>
  <c r="O98" i="2"/>
  <c r="R98" i="2" s="1"/>
  <c r="Q97" i="2"/>
  <c r="O97" i="2"/>
  <c r="Q96" i="2"/>
  <c r="O96" i="2"/>
  <c r="Q95" i="2"/>
  <c r="O95" i="2"/>
  <c r="Q94" i="2"/>
  <c r="O94" i="2"/>
  <c r="Q93" i="2"/>
  <c r="O93" i="2"/>
  <c r="Q92" i="2"/>
  <c r="O92" i="2"/>
  <c r="Q91" i="2"/>
  <c r="O91" i="2"/>
  <c r="Q90" i="2"/>
  <c r="O90" i="2"/>
  <c r="Q89" i="2"/>
  <c r="O89" i="2"/>
  <c r="R89" i="2" s="1"/>
  <c r="Q88" i="2"/>
  <c r="O88" i="2"/>
  <c r="Q87" i="2"/>
  <c r="O87" i="2"/>
  <c r="P87" i="2" s="1"/>
  <c r="Q86" i="2"/>
  <c r="O86" i="2"/>
  <c r="Q85" i="2"/>
  <c r="O85" i="2"/>
  <c r="R85" i="2" s="1"/>
  <c r="Q84" i="2"/>
  <c r="O84" i="2"/>
  <c r="R84" i="2" s="1"/>
  <c r="Q83" i="2"/>
  <c r="O83" i="2"/>
  <c r="Q82" i="2"/>
  <c r="O82" i="2"/>
  <c r="P82" i="2" s="1"/>
  <c r="Q81" i="2"/>
  <c r="O81" i="2"/>
  <c r="Q80" i="2"/>
  <c r="O80" i="2"/>
  <c r="Q79" i="2"/>
  <c r="O79" i="2"/>
  <c r="Q78" i="2"/>
  <c r="O78" i="2"/>
  <c r="P78" i="2" s="1"/>
  <c r="Q77" i="2"/>
  <c r="O77" i="2"/>
  <c r="R77" i="2" s="1"/>
  <c r="Q76" i="2"/>
  <c r="O76" i="2"/>
  <c r="Q75" i="2"/>
  <c r="O75" i="2"/>
  <c r="Q74" i="2"/>
  <c r="O74" i="2"/>
  <c r="Q73" i="2"/>
  <c r="O73" i="2"/>
  <c r="R73" i="2" s="1"/>
  <c r="Q72" i="2"/>
  <c r="O72" i="2"/>
  <c r="R72" i="2" s="1"/>
  <c r="Q71" i="2"/>
  <c r="O71" i="2"/>
  <c r="P71" i="2" s="1"/>
  <c r="Q70" i="2"/>
  <c r="O70" i="2"/>
  <c r="Q69" i="2"/>
  <c r="O69" i="2"/>
  <c r="R69" i="2" s="1"/>
  <c r="Q68" i="2"/>
  <c r="R68" i="2" s="1"/>
  <c r="O68" i="2"/>
  <c r="Q67" i="2"/>
  <c r="O67" i="2"/>
  <c r="Q66" i="2"/>
  <c r="O66" i="2"/>
  <c r="R66" i="2" s="1"/>
  <c r="Q65" i="2"/>
  <c r="O65" i="2"/>
  <c r="Q64" i="2"/>
  <c r="O64" i="2"/>
  <c r="Q63" i="2"/>
  <c r="O63" i="2"/>
  <c r="Q62" i="2"/>
  <c r="O62" i="2"/>
  <c r="Q61" i="2"/>
  <c r="O61" i="2"/>
  <c r="Q60" i="2"/>
  <c r="O60" i="2"/>
  <c r="Q59" i="2"/>
  <c r="O59" i="2"/>
  <c r="Q58" i="2"/>
  <c r="O58" i="2"/>
  <c r="Q57" i="2"/>
  <c r="O57" i="2"/>
  <c r="R57" i="2" s="1"/>
  <c r="Q56" i="2"/>
  <c r="R56" i="2" s="1"/>
  <c r="O56" i="2"/>
  <c r="Q55" i="2"/>
  <c r="O55" i="2"/>
  <c r="R55" i="2" s="1"/>
  <c r="Q54" i="2"/>
  <c r="O54" i="2"/>
  <c r="Q53" i="2"/>
  <c r="O53" i="2"/>
  <c r="Q52" i="2"/>
  <c r="O52" i="2"/>
  <c r="R52" i="2" s="1"/>
  <c r="Q51" i="2"/>
  <c r="O51" i="2"/>
  <c r="R51" i="2" s="1"/>
  <c r="Q50" i="2"/>
  <c r="O50" i="2"/>
  <c r="Q49" i="2"/>
  <c r="O49" i="2"/>
  <c r="R49" i="2" s="1"/>
  <c r="Q48" i="2"/>
  <c r="O48" i="2"/>
  <c r="Q47" i="2"/>
  <c r="O47" i="2"/>
  <c r="Q46" i="2"/>
  <c r="O46" i="2"/>
  <c r="Q45" i="2"/>
  <c r="O45" i="2"/>
  <c r="R45" i="2" s="1"/>
  <c r="Q44" i="2"/>
  <c r="O44" i="2"/>
  <c r="Q43" i="2"/>
  <c r="O43" i="2"/>
  <c r="Q42" i="2"/>
  <c r="O42" i="2"/>
  <c r="Q41" i="2"/>
  <c r="O41" i="2"/>
  <c r="R41" i="2" s="1"/>
  <c r="Q40" i="2"/>
  <c r="O40" i="2"/>
  <c r="Q39" i="2"/>
  <c r="R39" i="2" s="1"/>
  <c r="P39" i="2"/>
  <c r="O39" i="2"/>
  <c r="Q38" i="2"/>
  <c r="O38" i="2"/>
  <c r="Q37" i="2"/>
  <c r="O37" i="2"/>
  <c r="Q36" i="2"/>
  <c r="O36" i="2"/>
  <c r="Q35" i="2"/>
  <c r="O35" i="2"/>
  <c r="Q34" i="2"/>
  <c r="O34" i="2"/>
  <c r="Q33" i="2"/>
  <c r="O33" i="2"/>
  <c r="Q32" i="2"/>
  <c r="O32" i="2"/>
  <c r="Q31" i="2"/>
  <c r="O31" i="2"/>
  <c r="Q30" i="2"/>
  <c r="O30" i="2"/>
  <c r="P30" i="2" s="1"/>
  <c r="Q29" i="2"/>
  <c r="O29" i="2"/>
  <c r="Q28" i="2"/>
  <c r="O28" i="2"/>
  <c r="Q27" i="2"/>
  <c r="O27" i="2"/>
  <c r="Q26" i="2"/>
  <c r="O26" i="2"/>
  <c r="P26" i="2" s="1"/>
  <c r="Q25" i="2"/>
  <c r="O25" i="2"/>
  <c r="Q24" i="2"/>
  <c r="O24" i="2"/>
  <c r="Q23" i="2"/>
  <c r="O23" i="2"/>
  <c r="Q22" i="2"/>
  <c r="O22" i="2"/>
  <c r="Q21" i="2"/>
  <c r="O21" i="2"/>
  <c r="Q20" i="2"/>
  <c r="O20" i="2"/>
  <c r="Q19" i="2"/>
  <c r="O19" i="2"/>
  <c r="Q18" i="2"/>
  <c r="O18" i="2"/>
  <c r="P18" i="2" s="1"/>
  <c r="Q17" i="2"/>
  <c r="O17" i="2"/>
  <c r="Q16" i="2"/>
  <c r="O16" i="2"/>
  <c r="Q15" i="2"/>
  <c r="O15" i="2"/>
  <c r="P15" i="2" s="1"/>
  <c r="Q14" i="2"/>
  <c r="O14" i="2"/>
  <c r="P14" i="2" s="1"/>
  <c r="Q13" i="2"/>
  <c r="O13" i="2"/>
  <c r="Q12" i="2"/>
  <c r="O12" i="2"/>
  <c r="Q11" i="2"/>
  <c r="O11" i="2"/>
  <c r="P11" i="2" s="1"/>
  <c r="Q10" i="2"/>
  <c r="O10" i="2"/>
  <c r="Q9" i="2"/>
  <c r="O9" i="2"/>
  <c r="Q8" i="2"/>
  <c r="O8" i="2"/>
  <c r="Q7" i="2"/>
  <c r="O7" i="2"/>
  <c r="Q6" i="2"/>
  <c r="O6" i="2"/>
  <c r="O5" i="2"/>
  <c r="A253" i="2"/>
  <c r="P253" i="2" s="1"/>
  <c r="A252" i="2"/>
  <c r="A251" i="2"/>
  <c r="A250" i="2"/>
  <c r="A249" i="2"/>
  <c r="P249" i="2" s="1"/>
  <c r="A248" i="2"/>
  <c r="P248" i="2" s="1"/>
  <c r="A247" i="2"/>
  <c r="A246" i="2"/>
  <c r="A245" i="2"/>
  <c r="P245" i="2" s="1"/>
  <c r="A244" i="2"/>
  <c r="A243" i="2"/>
  <c r="A242" i="2"/>
  <c r="A241" i="2"/>
  <c r="A240" i="2"/>
  <c r="A239" i="2"/>
  <c r="A238" i="2"/>
  <c r="R238" i="2" s="1"/>
  <c r="A237" i="2"/>
  <c r="R237" i="2" s="1"/>
  <c r="A236" i="2"/>
  <c r="R236" i="2" s="1"/>
  <c r="A235" i="2"/>
  <c r="A234" i="2"/>
  <c r="R234" i="2" s="1"/>
  <c r="A233" i="2"/>
  <c r="A232" i="2"/>
  <c r="R232" i="2" s="1"/>
  <c r="A231" i="2"/>
  <c r="A230" i="2"/>
  <c r="A229" i="2"/>
  <c r="R229" i="2" s="1"/>
  <c r="A228" i="2"/>
  <c r="R228" i="2" s="1"/>
  <c r="A227" i="2"/>
  <c r="A226" i="2"/>
  <c r="A225" i="2"/>
  <c r="R225" i="2" s="1"/>
  <c r="A224" i="2"/>
  <c r="R224" i="2" s="1"/>
  <c r="A223" i="2"/>
  <c r="A222" i="2"/>
  <c r="R222" i="2" s="1"/>
  <c r="A221" i="2"/>
  <c r="A220" i="2"/>
  <c r="R220" i="2" s="1"/>
  <c r="A219" i="2"/>
  <c r="A218" i="2"/>
  <c r="A217" i="2"/>
  <c r="A216" i="2"/>
  <c r="P216" i="2" s="1"/>
  <c r="A215" i="2"/>
  <c r="A214" i="2"/>
  <c r="R214" i="2" s="1"/>
  <c r="A213" i="2"/>
  <c r="R213" i="2" s="1"/>
  <c r="A212" i="2"/>
  <c r="R212" i="2" s="1"/>
  <c r="A211" i="2"/>
  <c r="A210" i="2"/>
  <c r="A209" i="2"/>
  <c r="A208" i="2"/>
  <c r="A207" i="2"/>
  <c r="A206" i="2"/>
  <c r="R206" i="2" s="1"/>
  <c r="A205" i="2"/>
  <c r="A204" i="2"/>
  <c r="R204" i="2" s="1"/>
  <c r="A203" i="2"/>
  <c r="A202" i="2"/>
  <c r="A201" i="2"/>
  <c r="P201" i="2" s="1"/>
  <c r="A200" i="2"/>
  <c r="P200" i="2" s="1"/>
  <c r="A199" i="2"/>
  <c r="A198" i="2"/>
  <c r="A197" i="2"/>
  <c r="P197" i="2" s="1"/>
  <c r="A196" i="2"/>
  <c r="A195" i="2"/>
  <c r="A194" i="2"/>
  <c r="A193" i="2"/>
  <c r="P193" i="2" s="1"/>
  <c r="A192" i="2"/>
  <c r="P192" i="2" s="1"/>
  <c r="A191" i="2"/>
  <c r="A190" i="2"/>
  <c r="A189" i="2"/>
  <c r="A188" i="2"/>
  <c r="A187" i="2"/>
  <c r="A186" i="2"/>
  <c r="A185" i="2"/>
  <c r="P185" i="2" s="1"/>
  <c r="A184" i="2"/>
  <c r="P184" i="2" s="1"/>
  <c r="A183" i="2"/>
  <c r="A182" i="2"/>
  <c r="A181" i="2"/>
  <c r="P181" i="2" s="1"/>
  <c r="A180" i="2"/>
  <c r="A179" i="2"/>
  <c r="A178" i="2"/>
  <c r="A177" i="2"/>
  <c r="P177" i="2" s="1"/>
  <c r="A176" i="2"/>
  <c r="P176" i="2" s="1"/>
  <c r="A175" i="2"/>
  <c r="A174" i="2"/>
  <c r="A173" i="2"/>
  <c r="P173" i="2" s="1"/>
  <c r="A172" i="2"/>
  <c r="A171" i="2"/>
  <c r="A170" i="2"/>
  <c r="A169" i="2"/>
  <c r="P169" i="2" s="1"/>
  <c r="A168" i="2"/>
  <c r="P168" i="2" s="1"/>
  <c r="A167" i="2"/>
  <c r="A166" i="2"/>
  <c r="A165" i="2"/>
  <c r="P165" i="2" s="1"/>
  <c r="A164" i="2"/>
  <c r="A163" i="2"/>
  <c r="A162" i="2"/>
  <c r="A161" i="2"/>
  <c r="A160" i="2"/>
  <c r="P160" i="2" s="1"/>
  <c r="A159" i="2"/>
  <c r="A158" i="2"/>
  <c r="A157" i="2"/>
  <c r="A156" i="2"/>
  <c r="A155" i="2"/>
  <c r="A154" i="2"/>
  <c r="A153" i="2"/>
  <c r="P153" i="2" s="1"/>
  <c r="A152" i="2"/>
  <c r="A151" i="2"/>
  <c r="A150" i="2"/>
  <c r="A149" i="2"/>
  <c r="P149" i="2" s="1"/>
  <c r="A148" i="2"/>
  <c r="P148" i="2" s="1"/>
  <c r="A147" i="2"/>
  <c r="A146" i="2"/>
  <c r="A145" i="2"/>
  <c r="P145" i="2" s="1"/>
  <c r="A144" i="2"/>
  <c r="A143" i="2"/>
  <c r="A142" i="2"/>
  <c r="A141" i="2"/>
  <c r="P141" i="2" s="1"/>
  <c r="A140" i="2"/>
  <c r="A139" i="2"/>
  <c r="A138" i="2"/>
  <c r="A137" i="2"/>
  <c r="P137" i="2" s="1"/>
  <c r="A136" i="2"/>
  <c r="A135" i="2"/>
  <c r="A134" i="2"/>
  <c r="A133" i="2"/>
  <c r="P133" i="2" s="1"/>
  <c r="A132" i="2"/>
  <c r="P132" i="2" s="1"/>
  <c r="A131" i="2"/>
  <c r="A130" i="2"/>
  <c r="A129" i="2"/>
  <c r="P129" i="2" s="1"/>
  <c r="A128" i="2"/>
  <c r="A127" i="2"/>
  <c r="A126" i="2"/>
  <c r="A125" i="2"/>
  <c r="P125" i="2" s="1"/>
  <c r="A124" i="2"/>
  <c r="A123" i="2"/>
  <c r="A122" i="2"/>
  <c r="A121" i="2"/>
  <c r="P121" i="2" s="1"/>
  <c r="A120" i="2"/>
  <c r="A119" i="2"/>
  <c r="A118" i="2"/>
  <c r="A117" i="2"/>
  <c r="A116" i="2"/>
  <c r="P116" i="2" s="1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P101" i="2" s="1"/>
  <c r="A100" i="2"/>
  <c r="P100" i="2" s="1"/>
  <c r="A99" i="2"/>
  <c r="A98" i="2"/>
  <c r="A97" i="2"/>
  <c r="P97" i="2" s="1"/>
  <c r="A96" i="2"/>
  <c r="A95" i="2"/>
  <c r="A94" i="2"/>
  <c r="A93" i="2"/>
  <c r="P93" i="2" s="1"/>
  <c r="A92" i="2"/>
  <c r="A91" i="2"/>
  <c r="A90" i="2"/>
  <c r="A89" i="2"/>
  <c r="P89" i="2" s="1"/>
  <c r="A88" i="2"/>
  <c r="A87" i="2"/>
  <c r="A86" i="2"/>
  <c r="A85" i="2"/>
  <c r="P85" i="2" s="1"/>
  <c r="A84" i="2"/>
  <c r="P84" i="2" s="1"/>
  <c r="A83" i="2"/>
  <c r="A82" i="2"/>
  <c r="A81" i="2"/>
  <c r="P81" i="2" s="1"/>
  <c r="A80" i="2"/>
  <c r="A79" i="2"/>
  <c r="A78" i="2"/>
  <c r="A77" i="2"/>
  <c r="P77" i="2" s="1"/>
  <c r="A76" i="2"/>
  <c r="A75" i="2"/>
  <c r="A74" i="2"/>
  <c r="A73" i="2"/>
  <c r="P73" i="2" s="1"/>
  <c r="A72" i="2"/>
  <c r="A71" i="2"/>
  <c r="A70" i="2"/>
  <c r="A69" i="2"/>
  <c r="A68" i="2"/>
  <c r="P68" i="2" s="1"/>
  <c r="A67" i="2"/>
  <c r="A66" i="2"/>
  <c r="A65" i="2"/>
  <c r="P65" i="2" s="1"/>
  <c r="A64" i="2"/>
  <c r="A63" i="2"/>
  <c r="A62" i="2"/>
  <c r="A61" i="2"/>
  <c r="P61" i="2" s="1"/>
  <c r="A60" i="2"/>
  <c r="A59" i="2"/>
  <c r="A58" i="2"/>
  <c r="A57" i="2"/>
  <c r="P57" i="2" s="1"/>
  <c r="A56" i="2"/>
  <c r="A55" i="2"/>
  <c r="A54" i="2"/>
  <c r="A53" i="2"/>
  <c r="P53" i="2" s="1"/>
  <c r="A52" i="2"/>
  <c r="P52" i="2" s="1"/>
  <c r="A51" i="2"/>
  <c r="A50" i="2"/>
  <c r="A49" i="2"/>
  <c r="P49" i="2" s="1"/>
  <c r="A48" i="2"/>
  <c r="A47" i="2"/>
  <c r="A46" i="2"/>
  <c r="A45" i="2"/>
  <c r="P45" i="2" s="1"/>
  <c r="A44" i="2"/>
  <c r="A43" i="2"/>
  <c r="A42" i="2"/>
  <c r="A41" i="2"/>
  <c r="P41" i="2" s="1"/>
  <c r="A40" i="2"/>
  <c r="A39" i="2"/>
  <c r="A38" i="2"/>
  <c r="A37" i="2"/>
  <c r="P37" i="2" s="1"/>
  <c r="A36" i="2"/>
  <c r="P36" i="2" s="1"/>
  <c r="A35" i="2"/>
  <c r="A34" i="2"/>
  <c r="A33" i="2"/>
  <c r="P33" i="2" s="1"/>
  <c r="A32" i="2"/>
  <c r="A31" i="2"/>
  <c r="A30" i="2"/>
  <c r="A29" i="2"/>
  <c r="P29" i="2" s="1"/>
  <c r="A28" i="2"/>
  <c r="A27" i="2"/>
  <c r="A26" i="2"/>
  <c r="A25" i="2"/>
  <c r="A24" i="2"/>
  <c r="A23" i="2"/>
  <c r="P23" i="2" s="1"/>
  <c r="A22" i="2"/>
  <c r="A21" i="2"/>
  <c r="P21" i="2" s="1"/>
  <c r="A20" i="2"/>
  <c r="P20" i="2" s="1"/>
  <c r="A19" i="2"/>
  <c r="A18" i="2"/>
  <c r="A17" i="2"/>
  <c r="P17" i="2" s="1"/>
  <c r="A16" i="2"/>
  <c r="A15" i="2"/>
  <c r="A14" i="2"/>
  <c r="A13" i="2"/>
  <c r="P13" i="2" s="1"/>
  <c r="A12" i="2"/>
  <c r="A11" i="2"/>
  <c r="A10" i="2"/>
  <c r="A9" i="2"/>
  <c r="P9" i="2" s="1"/>
  <c r="A8" i="2"/>
  <c r="A7" i="2"/>
  <c r="A6" i="2"/>
  <c r="A5" i="2"/>
  <c r="P5" i="2" s="1"/>
  <c r="C2" i="2"/>
  <c r="P105" i="2" l="1"/>
  <c r="P109" i="2"/>
  <c r="P113" i="2"/>
  <c r="P117" i="2"/>
  <c r="P94" i="2"/>
  <c r="R94" i="2"/>
  <c r="R115" i="2"/>
  <c r="P237" i="2"/>
  <c r="R74" i="2"/>
  <c r="R76" i="2"/>
  <c r="P158" i="2"/>
  <c r="R158" i="2"/>
  <c r="R164" i="2"/>
  <c r="R174" i="2"/>
  <c r="R176" i="2"/>
  <c r="R36" i="2"/>
  <c r="P46" i="2"/>
  <c r="P50" i="2"/>
  <c r="R67" i="2"/>
  <c r="R100" i="2"/>
  <c r="P110" i="2"/>
  <c r="P114" i="2"/>
  <c r="R127" i="2"/>
  <c r="R143" i="2"/>
  <c r="R151" i="2"/>
  <c r="R185" i="2"/>
  <c r="R186" i="2"/>
  <c r="R196" i="2"/>
  <c r="R200" i="2"/>
  <c r="R218" i="2"/>
  <c r="P246" i="2"/>
  <c r="P250" i="2"/>
  <c r="P7" i="2"/>
  <c r="P151" i="2"/>
  <c r="R207" i="2"/>
  <c r="R219" i="2"/>
  <c r="R223" i="2"/>
  <c r="R227" i="2"/>
  <c r="P6" i="2"/>
  <c r="P31" i="2"/>
  <c r="P35" i="2"/>
  <c r="R42" i="2"/>
  <c r="R44" i="2"/>
  <c r="P62" i="2"/>
  <c r="R71" i="2"/>
  <c r="R83" i="2"/>
  <c r="P99" i="2"/>
  <c r="R101" i="2"/>
  <c r="R106" i="2"/>
  <c r="P126" i="2"/>
  <c r="P130" i="2"/>
  <c r="R132" i="2"/>
  <c r="P146" i="2"/>
  <c r="R148" i="2"/>
  <c r="R159" i="2"/>
  <c r="R183" i="2"/>
  <c r="R189" i="2"/>
  <c r="R197" i="2"/>
  <c r="P199" i="2"/>
  <c r="R201" i="2"/>
  <c r="P227" i="2"/>
  <c r="P231" i="2"/>
  <c r="R130" i="2"/>
  <c r="D2" i="2"/>
  <c r="R208" i="2"/>
  <c r="P208" i="2"/>
  <c r="R240" i="2"/>
  <c r="P240" i="2"/>
  <c r="P48" i="2"/>
  <c r="R48" i="2"/>
  <c r="P64" i="2"/>
  <c r="R64" i="2"/>
  <c r="P88" i="2"/>
  <c r="P90" i="2"/>
  <c r="R90" i="2"/>
  <c r="P92" i="2"/>
  <c r="P138" i="2"/>
  <c r="R138" i="2"/>
  <c r="P140" i="2"/>
  <c r="P155" i="2"/>
  <c r="R155" i="2"/>
  <c r="P180" i="2"/>
  <c r="R180" i="2"/>
  <c r="P187" i="2"/>
  <c r="R187" i="2"/>
  <c r="P202" i="2"/>
  <c r="R202" i="2"/>
  <c r="P204" i="2"/>
  <c r="R62" i="2"/>
  <c r="R178" i="2"/>
  <c r="P25" i="2"/>
  <c r="P69" i="2"/>
  <c r="P157" i="2"/>
  <c r="P161" i="2"/>
  <c r="P189" i="2"/>
  <c r="R205" i="2"/>
  <c r="P205" i="2"/>
  <c r="R209" i="2"/>
  <c r="P209" i="2"/>
  <c r="R217" i="2"/>
  <c r="P217" i="2"/>
  <c r="R221" i="2"/>
  <c r="P221" i="2"/>
  <c r="R233" i="2"/>
  <c r="P233" i="2"/>
  <c r="R241" i="2"/>
  <c r="P241" i="2"/>
  <c r="P8" i="2"/>
  <c r="P38" i="2"/>
  <c r="R38" i="2"/>
  <c r="P43" i="2"/>
  <c r="R43" i="2"/>
  <c r="P55" i="2"/>
  <c r="P80" i="2"/>
  <c r="R80" i="2"/>
  <c r="P96" i="2"/>
  <c r="R96" i="2"/>
  <c r="P112" i="2"/>
  <c r="R112" i="2"/>
  <c r="P150" i="2"/>
  <c r="R150" i="2"/>
  <c r="P171" i="2"/>
  <c r="R171" i="2"/>
  <c r="P220" i="2"/>
  <c r="P225" i="2"/>
  <c r="P232" i="2"/>
  <c r="P236" i="2"/>
  <c r="R87" i="2"/>
  <c r="R140" i="2"/>
  <c r="R230" i="2"/>
  <c r="P24" i="2"/>
  <c r="P28" i="2"/>
  <c r="P40" i="2"/>
  <c r="P47" i="2"/>
  <c r="R47" i="2"/>
  <c r="P63" i="2"/>
  <c r="R63" i="2"/>
  <c r="R65" i="2"/>
  <c r="P70" i="2"/>
  <c r="R70" i="2"/>
  <c r="P75" i="2"/>
  <c r="R75" i="2"/>
  <c r="P122" i="2"/>
  <c r="R122" i="2"/>
  <c r="P124" i="2"/>
  <c r="P128" i="2"/>
  <c r="R128" i="2"/>
  <c r="P166" i="2"/>
  <c r="R166" i="2"/>
  <c r="P224" i="2"/>
  <c r="P229" i="2"/>
  <c r="P252" i="2"/>
  <c r="R46" i="2"/>
  <c r="R78" i="2"/>
  <c r="R88" i="2"/>
  <c r="R99" i="2"/>
  <c r="R110" i="2"/>
  <c r="R131" i="2"/>
  <c r="P119" i="2"/>
  <c r="P135" i="2"/>
  <c r="R235" i="2"/>
  <c r="R239" i="2"/>
  <c r="P16" i="2"/>
  <c r="P32" i="2"/>
  <c r="R37" i="2"/>
  <c r="R53" i="2"/>
  <c r="P56" i="2"/>
  <c r="P58" i="2"/>
  <c r="R58" i="2"/>
  <c r="P60" i="2"/>
  <c r="P67" i="2"/>
  <c r="P72" i="2"/>
  <c r="P79" i="2"/>
  <c r="R79" i="2"/>
  <c r="R81" i="2"/>
  <c r="P95" i="2"/>
  <c r="R95" i="2"/>
  <c r="R97" i="2"/>
  <c r="P102" i="2"/>
  <c r="R102" i="2"/>
  <c r="P107" i="2"/>
  <c r="R107" i="2"/>
  <c r="P147" i="2"/>
  <c r="P183" i="2"/>
  <c r="P213" i="2"/>
  <c r="P215" i="2"/>
  <c r="R50" i="2"/>
  <c r="R60" i="2"/>
  <c r="R82" i="2"/>
  <c r="R92" i="2"/>
  <c r="R114" i="2"/>
  <c r="R124" i="2"/>
  <c r="R216" i="2"/>
  <c r="P104" i="2"/>
  <c r="P111" i="2"/>
  <c r="R113" i="2"/>
  <c r="P139" i="2"/>
  <c r="R141" i="2"/>
  <c r="P156" i="2"/>
  <c r="P163" i="2"/>
  <c r="P175" i="2"/>
  <c r="R193" i="2"/>
  <c r="P203" i="2"/>
  <c r="P212" i="2"/>
  <c r="P219" i="2"/>
  <c r="P247" i="2"/>
  <c r="R111" i="2"/>
  <c r="R154" i="2"/>
  <c r="R175" i="2"/>
  <c r="P10" i="2"/>
  <c r="P12" i="2"/>
  <c r="P19" i="2"/>
  <c r="P22" i="2"/>
  <c r="P27" i="2"/>
  <c r="P34" i="2"/>
  <c r="P42" i="2"/>
  <c r="P44" i="2"/>
  <c r="P51" i="2"/>
  <c r="P54" i="2"/>
  <c r="P59" i="2"/>
  <c r="R61" i="2"/>
  <c r="P66" i="2"/>
  <c r="P74" i="2"/>
  <c r="P76" i="2"/>
  <c r="P83" i="2"/>
  <c r="P86" i="2"/>
  <c r="P91" i="2"/>
  <c r="R93" i="2"/>
  <c r="P98" i="2"/>
  <c r="P106" i="2"/>
  <c r="P108" i="2"/>
  <c r="P115" i="2"/>
  <c r="P118" i="2"/>
  <c r="P123" i="2"/>
  <c r="R125" i="2"/>
  <c r="R129" i="2"/>
  <c r="P134" i="2"/>
  <c r="P136" i="2"/>
  <c r="P143" i="2"/>
  <c r="P167" i="2"/>
  <c r="P170" i="2"/>
  <c r="P172" i="2"/>
  <c r="R177" i="2"/>
  <c r="R181" i="2"/>
  <c r="P186" i="2"/>
  <c r="P188" i="2"/>
  <c r="P190" i="2"/>
  <c r="P195" i="2"/>
  <c r="P207" i="2"/>
  <c r="P214" i="2"/>
  <c r="P230" i="2"/>
  <c r="P235" i="2"/>
  <c r="P242" i="2"/>
  <c r="P244" i="2"/>
  <c r="P251" i="2"/>
  <c r="R54" i="2"/>
  <c r="R59" i="2"/>
  <c r="R86" i="2"/>
  <c r="R91" i="2"/>
  <c r="R118" i="2"/>
  <c r="R123" i="2"/>
  <c r="R134" i="2"/>
  <c r="R139" i="2"/>
  <c r="R182" i="2"/>
  <c r="R198" i="2"/>
  <c r="R203" i="2"/>
  <c r="P120" i="2"/>
  <c r="P127" i="2"/>
  <c r="P142" i="2"/>
  <c r="P144" i="2"/>
  <c r="P152" i="2"/>
  <c r="P159" i="2"/>
  <c r="P162" i="2"/>
  <c r="P164" i="2"/>
  <c r="P174" i="2"/>
  <c r="P179" i="2"/>
  <c r="P191" i="2"/>
  <c r="P194" i="2"/>
  <c r="P196" i="2"/>
  <c r="P206" i="2"/>
  <c r="P211" i="2"/>
  <c r="P223" i="2"/>
  <c r="P226" i="2"/>
  <c r="P228" i="2"/>
  <c r="P238" i="2"/>
  <c r="P243" i="2"/>
  <c r="Q6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P113" i="1"/>
  <c r="C2" i="1"/>
  <c r="A5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R139" i="1" s="1"/>
  <c r="A138" i="1"/>
  <c r="A137" i="1"/>
  <c r="A136" i="1"/>
  <c r="A135" i="1"/>
  <c r="A134" i="1"/>
  <c r="A133" i="1"/>
  <c r="A132" i="1"/>
  <c r="A131" i="1"/>
  <c r="A130" i="1"/>
  <c r="A129" i="1"/>
  <c r="A128" i="1"/>
  <c r="A127" i="1"/>
  <c r="R127" i="1" s="1"/>
  <c r="A126" i="1"/>
  <c r="A125" i="1"/>
  <c r="A124" i="1"/>
  <c r="A123" i="1"/>
  <c r="R123" i="1" s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R111" i="1" s="1"/>
  <c r="O110" i="1"/>
  <c r="O109" i="1"/>
  <c r="O108" i="1"/>
  <c r="O107" i="1"/>
  <c r="R107" i="1" s="1"/>
  <c r="O106" i="1"/>
  <c r="O105" i="1"/>
  <c r="O104" i="1"/>
  <c r="O103" i="1"/>
  <c r="O102" i="1"/>
  <c r="O101" i="1"/>
  <c r="O100" i="1"/>
  <c r="O99" i="1"/>
  <c r="O98" i="1"/>
  <c r="O97" i="1"/>
  <c r="O96" i="1"/>
  <c r="O95" i="1"/>
  <c r="R95" i="1" s="1"/>
  <c r="O94" i="1"/>
  <c r="O93" i="1"/>
  <c r="O92" i="1"/>
  <c r="O91" i="1"/>
  <c r="R91" i="1" s="1"/>
  <c r="O90" i="1"/>
  <c r="O89" i="1"/>
  <c r="O88" i="1"/>
  <c r="O87" i="1"/>
  <c r="O86" i="1"/>
  <c r="O85" i="1"/>
  <c r="O84" i="1"/>
  <c r="O83" i="1"/>
  <c r="O82" i="1"/>
  <c r="O81" i="1"/>
  <c r="O80" i="1"/>
  <c r="O79" i="1"/>
  <c r="R79" i="1" s="1"/>
  <c r="O78" i="1"/>
  <c r="O77" i="1"/>
  <c r="O76" i="1"/>
  <c r="O75" i="1"/>
  <c r="R75" i="1" s="1"/>
  <c r="O74" i="1"/>
  <c r="O73" i="1"/>
  <c r="O72" i="1"/>
  <c r="O71" i="1"/>
  <c r="O70" i="1"/>
  <c r="O69" i="1"/>
  <c r="O68" i="1"/>
  <c r="O67" i="1"/>
  <c r="O66" i="1"/>
  <c r="O65" i="1"/>
  <c r="O64" i="1"/>
  <c r="O63" i="1"/>
  <c r="R63" i="1" s="1"/>
  <c r="O62" i="1"/>
  <c r="O61" i="1"/>
  <c r="O60" i="1"/>
  <c r="O59" i="1"/>
  <c r="R59" i="1" s="1"/>
  <c r="O58" i="1"/>
  <c r="O57" i="1"/>
  <c r="O56" i="1"/>
  <c r="O55" i="1"/>
  <c r="O54" i="1"/>
  <c r="O53" i="1"/>
  <c r="O52" i="1"/>
  <c r="O51" i="1"/>
  <c r="R51" i="1" s="1"/>
  <c r="O50" i="1"/>
  <c r="O49" i="1"/>
  <c r="O48" i="1"/>
  <c r="R48" i="1" s="1"/>
  <c r="O47" i="1"/>
  <c r="O46" i="1"/>
  <c r="O45" i="1"/>
  <c r="O44" i="1"/>
  <c r="O43" i="1"/>
  <c r="R43" i="1" s="1"/>
  <c r="O42" i="1"/>
  <c r="O41" i="1"/>
  <c r="O40" i="1"/>
  <c r="O39" i="1"/>
  <c r="O38" i="1"/>
  <c r="O37" i="1"/>
  <c r="O36" i="1"/>
  <c r="O35" i="1"/>
  <c r="R35" i="1" s="1"/>
  <c r="O34" i="1"/>
  <c r="O33" i="1"/>
  <c r="O32" i="1"/>
  <c r="R32" i="1" s="1"/>
  <c r="O31" i="1"/>
  <c r="O30" i="1"/>
  <c r="O29" i="1"/>
  <c r="O28" i="1"/>
  <c r="O27" i="1"/>
  <c r="R27" i="1" s="1"/>
  <c r="O26" i="1"/>
  <c r="O25" i="1"/>
  <c r="O24" i="1"/>
  <c r="O23" i="1"/>
  <c r="O22" i="1"/>
  <c r="O21" i="1"/>
  <c r="O20" i="1"/>
  <c r="O19" i="1"/>
  <c r="R19" i="1" s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R20" i="1" l="1"/>
  <c r="R24" i="1"/>
  <c r="R28" i="1"/>
  <c r="R36" i="1"/>
  <c r="R40" i="1"/>
  <c r="R44" i="1"/>
  <c r="R52" i="1"/>
  <c r="R56" i="1"/>
  <c r="R60" i="1"/>
  <c r="R64" i="1"/>
  <c r="R68" i="1"/>
  <c r="R72" i="1"/>
  <c r="R76" i="1"/>
  <c r="R80" i="1"/>
  <c r="R84" i="1"/>
  <c r="R88" i="1"/>
  <c r="R92" i="1"/>
  <c r="R96" i="1"/>
  <c r="R100" i="1"/>
  <c r="R104" i="1"/>
  <c r="R108" i="1"/>
  <c r="R112" i="1"/>
  <c r="R116" i="1"/>
  <c r="R120" i="1"/>
  <c r="R124" i="1"/>
  <c r="R132" i="1"/>
  <c r="R136" i="1"/>
  <c r="R21" i="1"/>
  <c r="R25" i="1"/>
  <c r="R29" i="1"/>
  <c r="R33" i="1"/>
  <c r="R37" i="1"/>
  <c r="R41" i="1"/>
  <c r="R45" i="1"/>
  <c r="R49" i="1"/>
  <c r="R53" i="1"/>
  <c r="R57" i="1"/>
  <c r="R61" i="1"/>
  <c r="R65" i="1"/>
  <c r="R69" i="1"/>
  <c r="R73" i="1"/>
  <c r="R77" i="1"/>
  <c r="R81" i="1"/>
  <c r="R85" i="1"/>
  <c r="R89" i="1"/>
  <c r="R93" i="1"/>
  <c r="R97" i="1"/>
  <c r="R101" i="1"/>
  <c r="R105" i="1"/>
  <c r="R109" i="1"/>
  <c r="R113" i="1"/>
  <c r="R117" i="1"/>
  <c r="R121" i="1"/>
  <c r="R125" i="1"/>
  <c r="R129" i="1"/>
  <c r="R133" i="1"/>
  <c r="R137" i="1"/>
  <c r="R23" i="1"/>
  <c r="R31" i="1"/>
  <c r="R39" i="1"/>
  <c r="R47" i="1"/>
  <c r="R55" i="1"/>
  <c r="R67" i="1"/>
  <c r="R71" i="1"/>
  <c r="R83" i="1"/>
  <c r="R87" i="1"/>
  <c r="R99" i="1"/>
  <c r="R103" i="1"/>
  <c r="R115" i="1"/>
  <c r="R119" i="1"/>
  <c r="R131" i="1"/>
  <c r="R135" i="1"/>
  <c r="G2" i="2"/>
  <c r="D2" i="1"/>
  <c r="F2" i="1"/>
  <c r="G2" i="1" s="1"/>
  <c r="P32" i="1"/>
  <c r="P64" i="1"/>
  <c r="P96" i="1"/>
  <c r="P128" i="1"/>
  <c r="R128" i="1"/>
  <c r="R22" i="1"/>
  <c r="R26" i="1"/>
  <c r="R30" i="1"/>
  <c r="R34" i="1"/>
  <c r="R38" i="1"/>
  <c r="R42" i="1"/>
  <c r="R46" i="1"/>
  <c r="R50" i="1"/>
  <c r="R54" i="1"/>
  <c r="R58" i="1"/>
  <c r="R62" i="1"/>
  <c r="R66" i="1"/>
  <c r="R70" i="1"/>
  <c r="R74" i="1"/>
  <c r="R78" i="1"/>
  <c r="R82" i="1"/>
  <c r="R86" i="1"/>
  <c r="R90" i="1"/>
  <c r="R94" i="1"/>
  <c r="R98" i="1"/>
  <c r="R102" i="1"/>
  <c r="R106" i="1"/>
  <c r="R110" i="1"/>
  <c r="R114" i="1"/>
  <c r="R118" i="1"/>
  <c r="R122" i="1"/>
  <c r="R126" i="1"/>
  <c r="R130" i="1"/>
  <c r="R134" i="1"/>
  <c r="R138" i="1"/>
  <c r="P31" i="1"/>
  <c r="P63" i="1"/>
  <c r="P95" i="1"/>
  <c r="P127" i="1"/>
  <c r="P15" i="1"/>
  <c r="P47" i="1"/>
  <c r="P79" i="1"/>
  <c r="P111" i="1"/>
  <c r="P143" i="1"/>
  <c r="P16" i="1"/>
  <c r="P48" i="1"/>
  <c r="P80" i="1"/>
  <c r="P112" i="1"/>
  <c r="P144" i="1"/>
  <c r="P7" i="1"/>
  <c r="P23" i="1"/>
  <c r="P39" i="1"/>
  <c r="P55" i="1"/>
  <c r="P71" i="1"/>
  <c r="P87" i="1"/>
  <c r="P103" i="1"/>
  <c r="P119" i="1"/>
  <c r="P135" i="1"/>
  <c r="P151" i="1"/>
  <c r="P8" i="1"/>
  <c r="P24" i="1"/>
  <c r="P40" i="1"/>
  <c r="P56" i="1"/>
  <c r="P72" i="1"/>
  <c r="P88" i="1"/>
  <c r="P104" i="1"/>
  <c r="P120" i="1"/>
  <c r="P136" i="1"/>
  <c r="P152" i="1"/>
  <c r="P9" i="1"/>
  <c r="P13" i="1"/>
  <c r="P17" i="1"/>
  <c r="P21" i="1"/>
  <c r="P25" i="1"/>
  <c r="P29" i="1"/>
  <c r="P33" i="1"/>
  <c r="P37" i="1"/>
  <c r="P41" i="1"/>
  <c r="P45" i="1"/>
  <c r="P49" i="1"/>
  <c r="P53" i="1"/>
  <c r="P57" i="1"/>
  <c r="P61" i="1"/>
  <c r="P65" i="1"/>
  <c r="P69" i="1"/>
  <c r="P73" i="1"/>
  <c r="P77" i="1"/>
  <c r="P81" i="1"/>
  <c r="P85" i="1"/>
  <c r="P89" i="1"/>
  <c r="P93" i="1"/>
  <c r="P97" i="1"/>
  <c r="P101" i="1"/>
  <c r="P105" i="1"/>
  <c r="P109" i="1"/>
  <c r="P117" i="1"/>
  <c r="P121" i="1"/>
  <c r="P125" i="1"/>
  <c r="P11" i="1"/>
  <c r="P19" i="1"/>
  <c r="P27" i="1"/>
  <c r="P35" i="1"/>
  <c r="P43" i="1"/>
  <c r="P51" i="1"/>
  <c r="P59" i="1"/>
  <c r="P67" i="1"/>
  <c r="P75" i="1"/>
  <c r="P83" i="1"/>
  <c r="P91" i="1"/>
  <c r="P99" i="1"/>
  <c r="P107" i="1"/>
  <c r="P115" i="1"/>
  <c r="P123" i="1"/>
  <c r="P131" i="1"/>
  <c r="P139" i="1"/>
  <c r="P147" i="1"/>
  <c r="P155" i="1"/>
  <c r="P12" i="1"/>
  <c r="P20" i="1"/>
  <c r="P28" i="1"/>
  <c r="P36" i="1"/>
  <c r="P44" i="1"/>
  <c r="P52" i="1"/>
  <c r="P60" i="1"/>
  <c r="P68" i="1"/>
  <c r="P76" i="1"/>
  <c r="P84" i="1"/>
  <c r="P92" i="1"/>
  <c r="P100" i="1"/>
  <c r="P108" i="1"/>
  <c r="P116" i="1"/>
  <c r="P124" i="1"/>
  <c r="P132" i="1"/>
  <c r="P140" i="1"/>
  <c r="P148" i="1"/>
  <c r="P156" i="1"/>
  <c r="P129" i="1"/>
  <c r="P133" i="1"/>
  <c r="P137" i="1"/>
  <c r="P141" i="1"/>
  <c r="P145" i="1"/>
  <c r="P149" i="1"/>
  <c r="P153" i="1"/>
  <c r="P157" i="1"/>
  <c r="P6" i="1"/>
  <c r="P10" i="1"/>
  <c r="P14" i="1"/>
  <c r="P18" i="1"/>
  <c r="P22" i="1"/>
  <c r="P26" i="1"/>
  <c r="P30" i="1"/>
  <c r="P34" i="1"/>
  <c r="P38" i="1"/>
  <c r="P42" i="1"/>
  <c r="P46" i="1"/>
  <c r="P50" i="1"/>
  <c r="P54" i="1"/>
  <c r="P58" i="1"/>
  <c r="P62" i="1"/>
  <c r="P66" i="1"/>
  <c r="P70" i="1"/>
  <c r="P74" i="1"/>
  <c r="P78" i="1"/>
  <c r="P82" i="1"/>
  <c r="P86" i="1"/>
  <c r="P90" i="1"/>
  <c r="P94" i="1"/>
  <c r="P98" i="1"/>
  <c r="P102" i="1"/>
  <c r="P106" i="1"/>
  <c r="P110" i="1"/>
  <c r="P114" i="1"/>
  <c r="P118" i="1"/>
  <c r="P122" i="1"/>
  <c r="P126" i="1"/>
  <c r="P130" i="1"/>
  <c r="P134" i="1"/>
  <c r="P138" i="1"/>
  <c r="P142" i="1"/>
  <c r="P146" i="1"/>
  <c r="P150" i="1"/>
  <c r="P154" i="1"/>
  <c r="P5" i="1"/>
  <c r="H2" i="1" l="1"/>
  <c r="I2" i="2"/>
  <c r="J2" i="2" s="1"/>
  <c r="I2" i="1"/>
  <c r="J2" i="1" s="1"/>
</calcChain>
</file>

<file path=xl/sharedStrings.xml><?xml version="1.0" encoding="utf-8"?>
<sst xmlns="http://schemas.openxmlformats.org/spreadsheetml/2006/main" count="922" uniqueCount="72">
  <si>
    <t>Calls</t>
  </si>
  <si>
    <t>Puts</t>
  </si>
  <si>
    <t>Symbol</t>
  </si>
  <si>
    <t>Interest</t>
  </si>
  <si>
    <t>Volume</t>
  </si>
  <si>
    <t>Last</t>
  </si>
  <si>
    <t>Bid</t>
  </si>
  <si>
    <t>Ask</t>
  </si>
  <si>
    <t>Strike</t>
  </si>
  <si>
    <t>Details</t>
  </si>
  <si>
    <t>Midpoint</t>
  </si>
  <si>
    <t>Abs Diff</t>
  </si>
  <si>
    <t>http://online.wsj.com/mdc/public/page/2_3020-treasury.html?mod=mdc_bnd_pglnk</t>
  </si>
  <si>
    <t>Delta K</t>
  </si>
  <si>
    <t>TREASURY BILLS</t>
  </si>
  <si>
    <t>GO TO: Notes and Bonds</t>
  </si>
  <si>
    <t>Tuesday, March 14, 2017</t>
  </si>
  <si>
    <t>Treasury bill bid and ask data are representative over-the-counter quotations as of 3pm Eastern time quoted as a discount to face value. Treasury bill yields are to maturity and based on the asked quote.</t>
  </si>
  <si>
    <t>Maturity</t>
  </si>
  <si>
    <t>Asked</t>
  </si>
  <si>
    <t>Chg</t>
  </si>
  <si>
    <t>yield</t>
  </si>
  <si>
    <t>3/16/2017</t>
  </si>
  <si>
    <t>3/23/2017</t>
  </si>
  <si>
    <t>3/30/2017</t>
  </si>
  <si>
    <t>4/6/2017</t>
  </si>
  <si>
    <t>4/13/2017</t>
  </si>
  <si>
    <t>4/20/2017</t>
  </si>
  <si>
    <t>4/27/2017</t>
  </si>
  <si>
    <t>unch.</t>
  </si>
  <si>
    <t>5/4/2017</t>
  </si>
  <si>
    <t>5/11/2017</t>
  </si>
  <si>
    <t>5/18/2017</t>
  </si>
  <si>
    <t>5/25/2017</t>
  </si>
  <si>
    <t>6/1/2017</t>
  </si>
  <si>
    <t>6/8/2017</t>
  </si>
  <si>
    <t>6/15/2017</t>
  </si>
  <si>
    <t>6/22/2017</t>
  </si>
  <si>
    <t>6/29/2017</t>
  </si>
  <si>
    <t>7/6/2017</t>
  </si>
  <si>
    <t>7/13/2017</t>
  </si>
  <si>
    <t>7/20/2017</t>
  </si>
  <si>
    <t>7/27/2017</t>
  </si>
  <si>
    <t>8/3/2017</t>
  </si>
  <si>
    <t>8/10/2017</t>
  </si>
  <si>
    <t>8/17/2017</t>
  </si>
  <si>
    <t>8/24/2017</t>
  </si>
  <si>
    <t>8/31/2017</t>
  </si>
  <si>
    <t>9/7/2017</t>
  </si>
  <si>
    <t>9/14/2017</t>
  </si>
  <si>
    <t>10/12/2017</t>
  </si>
  <si>
    <t>11/9/2017</t>
  </si>
  <si>
    <t>12/7/2017</t>
  </si>
  <si>
    <t>1/4/2018</t>
  </si>
  <si>
    <t>2/1/2018</t>
  </si>
  <si>
    <t>3/1/2018</t>
  </si>
  <si>
    <t>Contributions</t>
  </si>
  <si>
    <r>
      <t>$2,365.20</t>
    </r>
    <r>
      <rPr>
        <sz val="8"/>
        <color rgb="FF000000"/>
        <rFont val="Verdana"/>
        <family val="2"/>
      </rPr>
      <t> Change: </t>
    </r>
    <r>
      <rPr>
        <b/>
        <sz val="8"/>
        <color rgb="FFFF0000"/>
        <rFont val="Inherit"/>
      </rPr>
      <t>$-7.91</t>
    </r>
    <r>
      <rPr>
        <sz val="8"/>
        <color rgb="FF000000"/>
        <rFont val="Verdana"/>
        <family val="2"/>
      </rPr>
      <t> % Change: </t>
    </r>
    <r>
      <rPr>
        <b/>
        <sz val="8"/>
        <color rgb="FFFF0000"/>
        <rFont val="Inherit"/>
      </rPr>
      <t>-0.33% VIX 12.30%</t>
    </r>
  </si>
  <si>
    <t>Fixing Date</t>
  </si>
  <si>
    <t>Days to Mat</t>
  </si>
  <si>
    <t>Years Fraction</t>
  </si>
  <si>
    <t>T-bill</t>
  </si>
  <si>
    <t>exp(d*e)</t>
  </si>
  <si>
    <t>F</t>
  </si>
  <si>
    <t>Summation</t>
  </si>
  <si>
    <t>sigma^2</t>
  </si>
  <si>
    <t>VIX(37)</t>
  </si>
  <si>
    <t>VIX(10)</t>
  </si>
  <si>
    <t>Demo for CBOE's VIX</t>
  </si>
  <si>
    <t>http://www.optionetics.com/marketdata/Quote.aspx?symbol=SPX</t>
  </si>
  <si>
    <t>Data of SPX:</t>
  </si>
  <si>
    <t>Date 2017-03-15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</si>
</sst>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Palatino Linotype"/>
      <family val="2"/>
    </font>
    <font>
      <sz val="11"/>
      <color rgb="FFFF0000"/>
      <name val="Palatino Linotype"/>
      <family val="2"/>
    </font>
    <font>
      <u/>
      <sz val="11"/>
      <color theme="10"/>
      <name val="Palatino Linotype"/>
      <family val="2"/>
    </font>
    <font>
      <sz val="11"/>
      <name val="Palatino Linotype"/>
      <family val="2"/>
    </font>
    <font>
      <b/>
      <sz val="11"/>
      <color theme="1"/>
      <name val="Palatino Linotype"/>
      <family val="1"/>
    </font>
    <font>
      <sz val="8"/>
      <color rgb="FF000000"/>
      <name val="Verdana"/>
      <family val="2"/>
    </font>
    <font>
      <b/>
      <sz val="8"/>
      <color rgb="FF000000"/>
      <name val="Inherit"/>
    </font>
    <font>
      <b/>
      <sz val="8"/>
      <color rgb="FFFF0000"/>
      <name val="Inherit"/>
    </font>
    <font>
      <b/>
      <sz val="11"/>
      <color rgb="FFCC6633"/>
      <name val="Arial"/>
      <family val="2"/>
    </font>
    <font>
      <b/>
      <sz val="9"/>
      <color rgb="FF000000"/>
      <name val="Arial"/>
      <family val="2"/>
    </font>
    <font>
      <b/>
      <sz val="8"/>
      <color rgb="FF666666"/>
      <name val="Arial"/>
      <family val="2"/>
    </font>
    <font>
      <sz val="9"/>
      <color rgb="FF000000"/>
      <name val="Arial"/>
      <family val="2"/>
    </font>
    <font>
      <sz val="9"/>
      <color rgb="FFFF0000"/>
      <name val="Arial"/>
      <family val="2"/>
    </font>
    <font>
      <sz val="9"/>
      <color rgb="FF00993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FFDB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rgb="FFB49D49"/>
      </left>
      <right style="medium">
        <color rgb="FFB49D49"/>
      </right>
      <top style="medium">
        <color rgb="FFB49D49"/>
      </top>
      <bottom/>
      <diagonal/>
    </border>
    <border>
      <left style="medium">
        <color rgb="FFB49D49"/>
      </left>
      <right style="medium">
        <color rgb="FFB49D49"/>
      </right>
      <top/>
      <bottom/>
      <diagonal/>
    </border>
    <border>
      <left style="medium">
        <color rgb="FFB49D49"/>
      </left>
      <right style="medium">
        <color rgb="FFB49D49"/>
      </right>
      <top style="medium">
        <color rgb="FFCCCCCC"/>
      </top>
      <bottom/>
      <diagonal/>
    </border>
    <border>
      <left/>
      <right/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B49D49"/>
      </left>
      <right/>
      <top style="medium">
        <color rgb="FFCCCCCC"/>
      </top>
      <bottom/>
      <diagonal/>
    </border>
    <border>
      <left/>
      <right/>
      <top style="medium">
        <color rgb="FFCCCCCC"/>
      </top>
      <bottom/>
      <diagonal/>
    </border>
    <border>
      <left/>
      <right style="medium">
        <color rgb="FFB49D49"/>
      </right>
      <top style="medium">
        <color rgb="FFCCCCCC"/>
      </top>
      <bottom/>
      <diagonal/>
    </border>
    <border>
      <left style="medium">
        <color rgb="FFB49D49"/>
      </left>
      <right/>
      <top/>
      <bottom style="medium">
        <color rgb="FFCCCCCC"/>
      </bottom>
      <diagonal/>
    </border>
    <border>
      <left/>
      <right style="medium">
        <color rgb="FFB49D49"/>
      </right>
      <top/>
      <bottom style="medium">
        <color rgb="FFCCCCCC"/>
      </bottom>
      <diagonal/>
    </border>
    <border>
      <left style="medium">
        <color rgb="FFB49D49"/>
      </left>
      <right style="medium">
        <color rgb="FFCCCCCC"/>
      </right>
      <top/>
      <bottom style="medium">
        <color rgb="FFCCCCCC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14" fontId="0" fillId="0" borderId="0" xfId="0" applyNumberFormat="1"/>
    <xf numFmtId="10" fontId="0" fillId="0" borderId="0" xfId="0" applyNumberFormat="1"/>
    <xf numFmtId="2" fontId="0" fillId="0" borderId="0" xfId="0" applyNumberFormat="1"/>
    <xf numFmtId="0" fontId="0" fillId="2" borderId="0" xfId="0" applyFill="1"/>
    <xf numFmtId="10" fontId="4" fillId="0" borderId="0" xfId="0" applyNumberFormat="1" applyFont="1"/>
    <xf numFmtId="0" fontId="1" fillId="3" borderId="0" xfId="0" applyFont="1" applyFill="1"/>
    <xf numFmtId="0" fontId="0" fillId="3" borderId="0" xfId="0" applyFill="1"/>
    <xf numFmtId="0" fontId="6" fillId="0" borderId="0" xfId="0" applyFont="1"/>
    <xf numFmtId="0" fontId="8" fillId="0" borderId="1" xfId="0" applyFont="1" applyBorder="1" applyAlignment="1">
      <alignment horizontal="left" vertical="center" wrapText="1"/>
    </xf>
    <xf numFmtId="0" fontId="2" fillId="0" borderId="2" xfId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4" borderId="5" xfId="0" applyFont="1" applyFill="1" applyBorder="1" applyAlignment="1">
      <alignment horizontal="right" vertical="center" wrapText="1"/>
    </xf>
    <xf numFmtId="0" fontId="12" fillId="4" borderId="5" xfId="0" applyFont="1" applyFill="1" applyBorder="1" applyAlignment="1">
      <alignment horizontal="right" vertical="center" wrapText="1"/>
    </xf>
    <xf numFmtId="0" fontId="13" fillId="4" borderId="5" xfId="0" applyFont="1" applyFill="1" applyBorder="1" applyAlignment="1">
      <alignment horizontal="right" vertical="center" wrapText="1"/>
    </xf>
    <xf numFmtId="0" fontId="9" fillId="4" borderId="8" xfId="0" applyFont="1" applyFill="1" applyBorder="1" applyAlignment="1">
      <alignment horizontal="center" wrapText="1"/>
    </xf>
    <xf numFmtId="0" fontId="9" fillId="4" borderId="10" xfId="0" applyFont="1" applyFill="1" applyBorder="1" applyAlignment="1">
      <alignment horizontal="center" wrapText="1"/>
    </xf>
    <xf numFmtId="0" fontId="11" fillId="4" borderId="11" xfId="0" applyFont="1" applyFill="1" applyBorder="1" applyAlignment="1">
      <alignment horizontal="left" vertical="center" wrapText="1"/>
    </xf>
    <xf numFmtId="0" fontId="11" fillId="4" borderId="10" xfId="0" applyFont="1" applyFill="1" applyBorder="1" applyAlignment="1">
      <alignment horizontal="right" vertical="center" wrapText="1"/>
    </xf>
    <xf numFmtId="0" fontId="0" fillId="5" borderId="0" xfId="0" applyFill="1"/>
    <xf numFmtId="0" fontId="3" fillId="6" borderId="0" xfId="0" applyFont="1" applyFill="1"/>
    <xf numFmtId="0" fontId="2" fillId="0" borderId="0" xfId="1"/>
    <xf numFmtId="0" fontId="9" fillId="4" borderId="6" xfId="0" applyFont="1" applyFill="1" applyBorder="1" applyAlignment="1">
      <alignment horizontal="left" wrapText="1"/>
    </xf>
    <xf numFmtId="0" fontId="9" fillId="4" borderId="9" xfId="0" applyFont="1" applyFill="1" applyBorder="1" applyAlignment="1">
      <alignment horizontal="left" wrapText="1"/>
    </xf>
    <xf numFmtId="0" fontId="9" fillId="4" borderId="7" xfId="0" applyFont="1" applyFill="1" applyBorder="1" applyAlignment="1">
      <alignment horizontal="center" wrapText="1"/>
    </xf>
    <xf numFmtId="0" fontId="9" fillId="4" borderId="4" xfId="0" applyFont="1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9FFDB1"/>
      <color rgb="FF5F4D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</xdr:row>
      <xdr:rowOff>76200</xdr:rowOff>
    </xdr:from>
    <xdr:to>
      <xdr:col>13</xdr:col>
      <xdr:colOff>190500</xdr:colOff>
      <xdr:row>13</xdr:row>
      <xdr:rowOff>59006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428647D-382A-4DDA-82AB-71A849FBD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495300"/>
          <a:ext cx="10058400" cy="2287856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optionetics.com/marketdata/Quote.aspx?symbol=SP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online.wsj.com/mdc/public/page/2_3020-treasury.html?mod=mdc_bnd_pgl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abSelected="1" workbookViewId="0">
      <selection activeCell="F17" sqref="F17"/>
    </sheetView>
  </sheetViews>
  <sheetFormatPr defaultRowHeight="16.5"/>
  <cols>
    <col min="1" max="1" width="20.125" customWidth="1"/>
    <col min="7" max="7" width="11.125" customWidth="1"/>
  </cols>
  <sheetData>
    <row r="1" spans="1:2">
      <c r="A1" t="s">
        <v>68</v>
      </c>
    </row>
    <row r="2" spans="1:2">
      <c r="A2" t="s">
        <v>70</v>
      </c>
      <c r="B2" s="23" t="s">
        <v>69</v>
      </c>
    </row>
    <row r="15" spans="1:2">
      <c r="A15" t="s">
        <v>71</v>
      </c>
    </row>
  </sheetData>
  <hyperlinks>
    <hyperlink ref="B2" r:id="rId1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7"/>
  <sheetViews>
    <sheetView topLeftCell="A100" workbookViewId="0">
      <selection activeCell="J2" sqref="J2"/>
    </sheetView>
  </sheetViews>
  <sheetFormatPr defaultRowHeight="16.5"/>
  <cols>
    <col min="1" max="1" width="10.125" bestFit="1" customWidth="1"/>
    <col min="2" max="2" width="10.625" customWidth="1"/>
    <col min="3" max="3" width="10.875" customWidth="1"/>
    <col min="4" max="4" width="11.75" customWidth="1"/>
    <col min="8" max="8" width="10.125" customWidth="1"/>
    <col min="18" max="18" width="12.5" customWidth="1"/>
    <col min="19" max="19" width="12.125" customWidth="1"/>
  </cols>
  <sheetData>
    <row r="1" spans="1:18">
      <c r="A1" t="s">
        <v>18</v>
      </c>
      <c r="B1" t="s">
        <v>58</v>
      </c>
      <c r="C1" t="s">
        <v>59</v>
      </c>
      <c r="D1" t="s">
        <v>60</v>
      </c>
      <c r="E1" t="s">
        <v>61</v>
      </c>
      <c r="F1" t="s">
        <v>62</v>
      </c>
      <c r="G1" t="s">
        <v>63</v>
      </c>
      <c r="H1" t="s">
        <v>64</v>
      </c>
      <c r="I1" t="s">
        <v>65</v>
      </c>
      <c r="J1" t="s">
        <v>67</v>
      </c>
    </row>
    <row r="2" spans="1:18" ht="17.25">
      <c r="A2" s="2">
        <v>42818</v>
      </c>
      <c r="B2" s="2">
        <v>42809</v>
      </c>
      <c r="C2">
        <f>A2-B2+1</f>
        <v>10</v>
      </c>
      <c r="D2">
        <f>C2/365</f>
        <v>2.7397260273972601E-2</v>
      </c>
      <c r="E2" s="3">
        <v>6.4599999999999996E-3</v>
      </c>
      <c r="F2">
        <f>EXP(E2*C2/365)</f>
        <v>1.0001770019643694</v>
      </c>
      <c r="G2" s="4">
        <f>H113 + F2*(A113-O113)</f>
        <v>2366.0001770019644</v>
      </c>
      <c r="H2">
        <f>SUM(R5:R157)</f>
        <v>2.0366156962151733E-4</v>
      </c>
      <c r="I2">
        <f>(2*F2/D2)*H2 -((G2/H113-1)^2)/D2</f>
        <v>1.4863398060232728E-2</v>
      </c>
      <c r="J2" s="6">
        <f>SQRT(I2)</f>
        <v>0.12191553658263875</v>
      </c>
    </row>
    <row r="3" spans="1:18">
      <c r="B3" t="s">
        <v>0</v>
      </c>
      <c r="I3" t="s">
        <v>1</v>
      </c>
      <c r="M3" s="9" t="s">
        <v>57</v>
      </c>
    </row>
    <row r="4" spans="1:18">
      <c r="A4" s="1" t="s">
        <v>10</v>
      </c>
      <c r="B4" t="s">
        <v>2</v>
      </c>
      <c r="C4" t="s">
        <v>3</v>
      </c>
      <c r="D4" t="s">
        <v>4</v>
      </c>
      <c r="E4" t="s">
        <v>5</v>
      </c>
      <c r="F4" t="s">
        <v>6</v>
      </c>
      <c r="G4" t="s">
        <v>7</v>
      </c>
      <c r="H4" t="s">
        <v>8</v>
      </c>
      <c r="I4" t="s">
        <v>6</v>
      </c>
      <c r="J4" t="s">
        <v>7</v>
      </c>
      <c r="K4" t="s">
        <v>5</v>
      </c>
      <c r="L4" t="s">
        <v>4</v>
      </c>
      <c r="M4" t="s">
        <v>3</v>
      </c>
      <c r="N4" t="s">
        <v>2</v>
      </c>
      <c r="O4" s="1" t="s">
        <v>10</v>
      </c>
      <c r="P4" s="1" t="s">
        <v>11</v>
      </c>
      <c r="Q4" s="1" t="s">
        <v>13</v>
      </c>
      <c r="R4" s="1" t="s">
        <v>56</v>
      </c>
    </row>
    <row r="5" spans="1:18">
      <c r="A5">
        <f>IF(F5 &lt;&gt; 0, 0.5*(F5+G5),0)</f>
        <v>1262.6999999999998</v>
      </c>
      <c r="B5" t="s">
        <v>9</v>
      </c>
      <c r="C5">
        <v>0</v>
      </c>
      <c r="D5">
        <v>0</v>
      </c>
      <c r="E5">
        <v>0</v>
      </c>
      <c r="F5">
        <v>1252.0999999999999</v>
      </c>
      <c r="G5">
        <v>1273.3</v>
      </c>
      <c r="H5">
        <v>1100</v>
      </c>
      <c r="I5">
        <v>0</v>
      </c>
      <c r="J5">
        <v>0.05</v>
      </c>
      <c r="K5">
        <v>0</v>
      </c>
      <c r="L5">
        <v>0</v>
      </c>
      <c r="M5">
        <v>0</v>
      </c>
      <c r="N5" t="s">
        <v>9</v>
      </c>
      <c r="O5">
        <f>IF(I5&lt;&gt;0,0.5*(I5+J5),0)</f>
        <v>0</v>
      </c>
      <c r="P5">
        <f>ABS(A5-O5)</f>
        <v>1262.6999999999998</v>
      </c>
      <c r="Q5">
        <f>H6-H5</f>
        <v>100</v>
      </c>
    </row>
    <row r="6" spans="1:18">
      <c r="A6">
        <f t="shared" ref="A6:A69" si="0">IF(F6 &lt;&gt; 0, 0.5*(F6+G6),0)</f>
        <v>1162.75</v>
      </c>
      <c r="B6" t="s">
        <v>9</v>
      </c>
      <c r="C6">
        <v>0</v>
      </c>
      <c r="D6">
        <v>0</v>
      </c>
      <c r="E6">
        <v>0</v>
      </c>
      <c r="F6">
        <v>1152.2</v>
      </c>
      <c r="G6">
        <v>1173.3</v>
      </c>
      <c r="H6">
        <v>1200</v>
      </c>
      <c r="I6">
        <v>0</v>
      </c>
      <c r="J6">
        <v>0.05</v>
      </c>
      <c r="K6">
        <v>0.05</v>
      </c>
      <c r="L6">
        <v>0</v>
      </c>
      <c r="M6">
        <v>152</v>
      </c>
      <c r="N6" t="s">
        <v>9</v>
      </c>
      <c r="O6">
        <f t="shared" ref="O6:O69" si="1">IF(I6&lt;&gt;0,0.5*(I6+J6),0)</f>
        <v>0</v>
      </c>
      <c r="P6">
        <f t="shared" ref="P6:P69" si="2">ABS(A6-O6)</f>
        <v>1162.75</v>
      </c>
      <c r="Q6">
        <f>(H7-H5)/2</f>
        <v>100</v>
      </c>
    </row>
    <row r="7" spans="1:18">
      <c r="A7">
        <f t="shared" si="0"/>
        <v>1062.9000000000001</v>
      </c>
      <c r="B7" t="s">
        <v>9</v>
      </c>
      <c r="C7">
        <v>0</v>
      </c>
      <c r="D7">
        <v>0</v>
      </c>
      <c r="E7">
        <v>0</v>
      </c>
      <c r="F7">
        <v>1052.4000000000001</v>
      </c>
      <c r="G7">
        <v>1073.4000000000001</v>
      </c>
      <c r="H7">
        <v>1300</v>
      </c>
      <c r="I7">
        <v>0</v>
      </c>
      <c r="J7">
        <v>0.05</v>
      </c>
      <c r="K7">
        <v>0.05</v>
      </c>
      <c r="L7">
        <v>0</v>
      </c>
      <c r="M7">
        <v>361</v>
      </c>
      <c r="N7" t="s">
        <v>9</v>
      </c>
      <c r="O7">
        <f t="shared" si="1"/>
        <v>0</v>
      </c>
      <c r="P7">
        <f t="shared" si="2"/>
        <v>1062.9000000000001</v>
      </c>
      <c r="Q7">
        <f t="shared" ref="Q7:Q70" si="3">(H8-H6)/2</f>
        <v>100</v>
      </c>
    </row>
    <row r="8" spans="1:18">
      <c r="A8">
        <f t="shared" si="0"/>
        <v>962.84999999999991</v>
      </c>
      <c r="B8" t="s">
        <v>9</v>
      </c>
      <c r="C8">
        <v>0</v>
      </c>
      <c r="D8">
        <v>0</v>
      </c>
      <c r="E8">
        <v>0</v>
      </c>
      <c r="F8">
        <v>952.3</v>
      </c>
      <c r="G8">
        <v>973.4</v>
      </c>
      <c r="H8">
        <v>1400</v>
      </c>
      <c r="I8">
        <v>0</v>
      </c>
      <c r="J8">
        <v>0.05</v>
      </c>
      <c r="K8">
        <v>0.1</v>
      </c>
      <c r="L8">
        <v>0</v>
      </c>
      <c r="M8">
        <v>278</v>
      </c>
      <c r="N8" t="s">
        <v>9</v>
      </c>
      <c r="O8">
        <f t="shared" si="1"/>
        <v>0</v>
      </c>
      <c r="P8">
        <f t="shared" si="2"/>
        <v>962.84999999999991</v>
      </c>
      <c r="Q8">
        <f t="shared" si="3"/>
        <v>75</v>
      </c>
    </row>
    <row r="9" spans="1:18">
      <c r="A9">
        <f t="shared" si="0"/>
        <v>912.84999999999991</v>
      </c>
      <c r="B9" t="s">
        <v>9</v>
      </c>
      <c r="C9">
        <v>0</v>
      </c>
      <c r="D9">
        <v>0</v>
      </c>
      <c r="E9">
        <v>0</v>
      </c>
      <c r="F9">
        <v>902.3</v>
      </c>
      <c r="G9">
        <v>923.4</v>
      </c>
      <c r="H9">
        <v>1450</v>
      </c>
      <c r="I9">
        <v>0</v>
      </c>
      <c r="J9">
        <v>0.05</v>
      </c>
      <c r="K9">
        <v>0.05</v>
      </c>
      <c r="L9">
        <v>0</v>
      </c>
      <c r="M9">
        <v>453</v>
      </c>
      <c r="N9" t="s">
        <v>9</v>
      </c>
      <c r="O9">
        <f t="shared" si="1"/>
        <v>0</v>
      </c>
      <c r="P9">
        <f t="shared" si="2"/>
        <v>912.84999999999991</v>
      </c>
      <c r="Q9">
        <f t="shared" si="3"/>
        <v>50</v>
      </c>
    </row>
    <row r="10" spans="1:18">
      <c r="A10">
        <f t="shared" si="0"/>
        <v>862.84999999999991</v>
      </c>
      <c r="B10" t="s">
        <v>9</v>
      </c>
      <c r="C10">
        <v>0</v>
      </c>
      <c r="D10">
        <v>0</v>
      </c>
      <c r="E10">
        <v>0</v>
      </c>
      <c r="F10">
        <v>852.3</v>
      </c>
      <c r="G10">
        <v>873.4</v>
      </c>
      <c r="H10">
        <v>1500</v>
      </c>
      <c r="I10">
        <v>0</v>
      </c>
      <c r="J10">
        <v>0.05</v>
      </c>
      <c r="K10">
        <v>0.15</v>
      </c>
      <c r="L10">
        <v>0</v>
      </c>
      <c r="M10">
        <v>5831</v>
      </c>
      <c r="N10" t="s">
        <v>9</v>
      </c>
      <c r="O10">
        <f t="shared" si="1"/>
        <v>0</v>
      </c>
      <c r="P10">
        <f t="shared" si="2"/>
        <v>862.84999999999991</v>
      </c>
      <c r="Q10">
        <f t="shared" si="3"/>
        <v>50</v>
      </c>
    </row>
    <row r="11" spans="1:18">
      <c r="A11">
        <f t="shared" si="0"/>
        <v>812.9</v>
      </c>
      <c r="B11" t="s">
        <v>9</v>
      </c>
      <c r="C11">
        <v>0</v>
      </c>
      <c r="D11">
        <v>0</v>
      </c>
      <c r="E11">
        <v>0</v>
      </c>
      <c r="F11">
        <v>802.3</v>
      </c>
      <c r="G11">
        <v>823.5</v>
      </c>
      <c r="H11">
        <v>1550</v>
      </c>
      <c r="I11">
        <v>0</v>
      </c>
      <c r="J11">
        <v>0.05</v>
      </c>
      <c r="K11">
        <v>7.0000000000000007E-2</v>
      </c>
      <c r="L11">
        <v>0</v>
      </c>
      <c r="M11">
        <v>6276</v>
      </c>
      <c r="N11" t="s">
        <v>9</v>
      </c>
      <c r="O11">
        <f t="shared" si="1"/>
        <v>0</v>
      </c>
      <c r="P11">
        <f t="shared" si="2"/>
        <v>812.9</v>
      </c>
      <c r="Q11">
        <f t="shared" si="3"/>
        <v>50</v>
      </c>
    </row>
    <row r="12" spans="1:18">
      <c r="A12">
        <f t="shared" si="0"/>
        <v>762.9</v>
      </c>
      <c r="B12" t="s">
        <v>9</v>
      </c>
      <c r="C12">
        <v>0</v>
      </c>
      <c r="D12">
        <v>0</v>
      </c>
      <c r="E12">
        <v>0</v>
      </c>
      <c r="F12">
        <v>752.3</v>
      </c>
      <c r="G12">
        <v>773.5</v>
      </c>
      <c r="H12">
        <v>1600</v>
      </c>
      <c r="I12">
        <v>0</v>
      </c>
      <c r="J12">
        <v>0.05</v>
      </c>
      <c r="K12">
        <v>0.05</v>
      </c>
      <c r="L12">
        <v>0</v>
      </c>
      <c r="M12">
        <v>6171</v>
      </c>
      <c r="N12" t="s">
        <v>9</v>
      </c>
      <c r="O12">
        <f t="shared" si="1"/>
        <v>0</v>
      </c>
      <c r="P12">
        <f t="shared" si="2"/>
        <v>762.9</v>
      </c>
      <c r="Q12">
        <f t="shared" si="3"/>
        <v>50</v>
      </c>
    </row>
    <row r="13" spans="1:18">
      <c r="A13">
        <f t="shared" si="0"/>
        <v>713</v>
      </c>
      <c r="B13" t="s">
        <v>9</v>
      </c>
      <c r="C13">
        <v>0</v>
      </c>
      <c r="D13">
        <v>0</v>
      </c>
      <c r="E13">
        <v>0</v>
      </c>
      <c r="F13">
        <v>702.5</v>
      </c>
      <c r="G13">
        <v>723.5</v>
      </c>
      <c r="H13">
        <v>1650</v>
      </c>
      <c r="I13">
        <v>0</v>
      </c>
      <c r="J13">
        <v>0.05</v>
      </c>
      <c r="K13">
        <v>0.05</v>
      </c>
      <c r="L13">
        <v>0</v>
      </c>
      <c r="M13">
        <v>7067</v>
      </c>
      <c r="N13" t="s">
        <v>9</v>
      </c>
      <c r="O13">
        <f t="shared" si="1"/>
        <v>0</v>
      </c>
      <c r="P13">
        <f t="shared" si="2"/>
        <v>713</v>
      </c>
      <c r="Q13">
        <f t="shared" si="3"/>
        <v>50</v>
      </c>
    </row>
    <row r="14" spans="1:18">
      <c r="A14">
        <f t="shared" si="0"/>
        <v>662.95</v>
      </c>
      <c r="B14" t="s">
        <v>9</v>
      </c>
      <c r="C14">
        <v>0</v>
      </c>
      <c r="D14">
        <v>0</v>
      </c>
      <c r="E14">
        <v>0</v>
      </c>
      <c r="F14">
        <v>652.4</v>
      </c>
      <c r="G14">
        <v>673.5</v>
      </c>
      <c r="H14">
        <v>1700</v>
      </c>
      <c r="I14">
        <v>0</v>
      </c>
      <c r="J14">
        <v>0.1</v>
      </c>
      <c r="K14">
        <v>0.05</v>
      </c>
      <c r="L14">
        <v>0</v>
      </c>
      <c r="M14">
        <v>5711</v>
      </c>
      <c r="N14" t="s">
        <v>9</v>
      </c>
      <c r="O14">
        <f t="shared" si="1"/>
        <v>0</v>
      </c>
      <c r="P14">
        <f t="shared" si="2"/>
        <v>662.95</v>
      </c>
      <c r="Q14">
        <f t="shared" si="3"/>
        <v>37.5</v>
      </c>
    </row>
    <row r="15" spans="1:18">
      <c r="A15">
        <f t="shared" si="0"/>
        <v>637.95000000000005</v>
      </c>
      <c r="B15" t="s">
        <v>9</v>
      </c>
      <c r="C15">
        <v>0</v>
      </c>
      <c r="D15">
        <v>0</v>
      </c>
      <c r="E15">
        <v>0</v>
      </c>
      <c r="F15">
        <v>627.4</v>
      </c>
      <c r="G15">
        <v>648.5</v>
      </c>
      <c r="H15">
        <v>1725</v>
      </c>
      <c r="I15">
        <v>0</v>
      </c>
      <c r="J15">
        <v>0.1</v>
      </c>
      <c r="K15">
        <v>0.05</v>
      </c>
      <c r="L15">
        <v>0</v>
      </c>
      <c r="M15">
        <v>918</v>
      </c>
      <c r="N15" t="s">
        <v>9</v>
      </c>
      <c r="O15">
        <f t="shared" si="1"/>
        <v>0</v>
      </c>
      <c r="P15">
        <f t="shared" si="2"/>
        <v>637.95000000000005</v>
      </c>
      <c r="Q15">
        <f t="shared" si="3"/>
        <v>25</v>
      </c>
    </row>
    <row r="16" spans="1:18">
      <c r="A16">
        <f t="shared" si="0"/>
        <v>613</v>
      </c>
      <c r="B16" t="s">
        <v>9</v>
      </c>
      <c r="C16">
        <v>0</v>
      </c>
      <c r="D16">
        <v>0</v>
      </c>
      <c r="E16">
        <v>0</v>
      </c>
      <c r="F16">
        <v>602.5</v>
      </c>
      <c r="G16">
        <v>623.5</v>
      </c>
      <c r="H16">
        <v>1750</v>
      </c>
      <c r="I16">
        <v>0</v>
      </c>
      <c r="J16">
        <v>0.1</v>
      </c>
      <c r="K16">
        <v>0.08</v>
      </c>
      <c r="L16">
        <v>0</v>
      </c>
      <c r="M16">
        <v>1290</v>
      </c>
      <c r="N16" t="s">
        <v>9</v>
      </c>
      <c r="O16">
        <f t="shared" si="1"/>
        <v>0</v>
      </c>
      <c r="P16">
        <f t="shared" si="2"/>
        <v>613</v>
      </c>
      <c r="Q16">
        <f t="shared" si="3"/>
        <v>25</v>
      </c>
    </row>
    <row r="17" spans="1:18">
      <c r="A17">
        <f t="shared" si="0"/>
        <v>588.04999999999995</v>
      </c>
      <c r="B17" t="s">
        <v>9</v>
      </c>
      <c r="C17">
        <v>3</v>
      </c>
      <c r="D17">
        <v>0</v>
      </c>
      <c r="E17">
        <v>596.20000000000005</v>
      </c>
      <c r="F17">
        <v>577.6</v>
      </c>
      <c r="G17">
        <v>598.5</v>
      </c>
      <c r="H17">
        <v>1775</v>
      </c>
      <c r="I17">
        <v>0</v>
      </c>
      <c r="J17">
        <v>0.05</v>
      </c>
      <c r="K17">
        <v>0.05</v>
      </c>
      <c r="L17">
        <v>0</v>
      </c>
      <c r="M17">
        <v>6378</v>
      </c>
      <c r="N17" t="s">
        <v>9</v>
      </c>
      <c r="O17">
        <f t="shared" si="1"/>
        <v>0</v>
      </c>
      <c r="P17">
        <f t="shared" si="2"/>
        <v>588.04999999999995</v>
      </c>
      <c r="Q17">
        <f t="shared" si="3"/>
        <v>25</v>
      </c>
    </row>
    <row r="18" spans="1:18">
      <c r="A18">
        <f t="shared" si="0"/>
        <v>563.1</v>
      </c>
      <c r="B18" t="s">
        <v>9</v>
      </c>
      <c r="C18">
        <v>4</v>
      </c>
      <c r="D18">
        <v>0</v>
      </c>
      <c r="E18">
        <v>572</v>
      </c>
      <c r="F18">
        <v>552.70000000000005</v>
      </c>
      <c r="G18">
        <v>573.5</v>
      </c>
      <c r="H18">
        <v>1800</v>
      </c>
      <c r="I18">
        <v>0</v>
      </c>
      <c r="J18">
        <v>0.1</v>
      </c>
      <c r="K18">
        <v>0.05</v>
      </c>
      <c r="L18">
        <v>0</v>
      </c>
      <c r="M18">
        <v>1826</v>
      </c>
      <c r="N18" t="s">
        <v>9</v>
      </c>
      <c r="O18">
        <f t="shared" si="1"/>
        <v>0</v>
      </c>
      <c r="P18">
        <f t="shared" si="2"/>
        <v>563.1</v>
      </c>
      <c r="Q18">
        <f t="shared" si="3"/>
        <v>25</v>
      </c>
    </row>
    <row r="19" spans="1:18">
      <c r="A19">
        <f t="shared" si="0"/>
        <v>538.04999999999995</v>
      </c>
      <c r="B19" t="s">
        <v>9</v>
      </c>
      <c r="C19">
        <v>0</v>
      </c>
      <c r="D19">
        <v>0</v>
      </c>
      <c r="E19">
        <v>0</v>
      </c>
      <c r="F19">
        <v>527.5</v>
      </c>
      <c r="G19">
        <v>548.6</v>
      </c>
      <c r="H19">
        <v>1825</v>
      </c>
      <c r="I19">
        <v>0.05</v>
      </c>
      <c r="J19">
        <v>0.15</v>
      </c>
      <c r="K19">
        <v>0.05</v>
      </c>
      <c r="L19">
        <v>20</v>
      </c>
      <c r="M19">
        <v>1334</v>
      </c>
      <c r="N19" t="s">
        <v>9</v>
      </c>
      <c r="O19" s="22">
        <f t="shared" si="1"/>
        <v>0.1</v>
      </c>
      <c r="P19">
        <f t="shared" si="2"/>
        <v>537.94999999999993</v>
      </c>
      <c r="Q19">
        <f t="shared" si="3"/>
        <v>25</v>
      </c>
      <c r="R19">
        <f>O19*Q19/H19^2</f>
        <v>7.5060987051979731E-7</v>
      </c>
    </row>
    <row r="20" spans="1:18">
      <c r="A20">
        <f t="shared" si="0"/>
        <v>513.1</v>
      </c>
      <c r="B20" t="s">
        <v>9</v>
      </c>
      <c r="C20">
        <v>0</v>
      </c>
      <c r="D20">
        <v>0</v>
      </c>
      <c r="E20">
        <v>0</v>
      </c>
      <c r="F20">
        <v>502.6</v>
      </c>
      <c r="G20">
        <v>523.6</v>
      </c>
      <c r="H20">
        <v>1850</v>
      </c>
      <c r="I20">
        <v>0</v>
      </c>
      <c r="J20">
        <v>0.1</v>
      </c>
      <c r="K20">
        <v>0.1</v>
      </c>
      <c r="L20">
        <v>1817</v>
      </c>
      <c r="M20">
        <v>1233</v>
      </c>
      <c r="N20" t="s">
        <v>9</v>
      </c>
      <c r="O20" s="22">
        <f t="shared" si="1"/>
        <v>0</v>
      </c>
      <c r="P20">
        <f t="shared" si="2"/>
        <v>513.1</v>
      </c>
      <c r="Q20">
        <f t="shared" si="3"/>
        <v>25</v>
      </c>
      <c r="R20">
        <f t="shared" ref="R20:R83" si="4">O20*Q20/H20^2</f>
        <v>0</v>
      </c>
    </row>
    <row r="21" spans="1:18">
      <c r="A21">
        <f t="shared" si="0"/>
        <v>488.1</v>
      </c>
      <c r="B21" t="s">
        <v>9</v>
      </c>
      <c r="C21">
        <v>0</v>
      </c>
      <c r="D21">
        <v>0</v>
      </c>
      <c r="E21">
        <v>0</v>
      </c>
      <c r="F21">
        <v>477.6</v>
      </c>
      <c r="G21">
        <v>498.6</v>
      </c>
      <c r="H21">
        <v>1875</v>
      </c>
      <c r="I21">
        <v>0.05</v>
      </c>
      <c r="J21">
        <v>0.15</v>
      </c>
      <c r="K21">
        <v>0.1</v>
      </c>
      <c r="L21">
        <v>30</v>
      </c>
      <c r="M21">
        <v>368</v>
      </c>
      <c r="N21" t="s">
        <v>9</v>
      </c>
      <c r="O21" s="22">
        <f t="shared" si="1"/>
        <v>0.1</v>
      </c>
      <c r="P21">
        <f t="shared" si="2"/>
        <v>488</v>
      </c>
      <c r="Q21">
        <f t="shared" si="3"/>
        <v>15</v>
      </c>
      <c r="R21">
        <f t="shared" si="4"/>
        <v>4.2666666666666668E-7</v>
      </c>
    </row>
    <row r="22" spans="1:18">
      <c r="A22">
        <f t="shared" si="0"/>
        <v>483.1</v>
      </c>
      <c r="B22" t="s">
        <v>9</v>
      </c>
      <c r="C22">
        <v>0</v>
      </c>
      <c r="D22">
        <v>0</v>
      </c>
      <c r="E22">
        <v>0</v>
      </c>
      <c r="F22">
        <v>472.6</v>
      </c>
      <c r="G22">
        <v>493.6</v>
      </c>
      <c r="H22">
        <v>1880</v>
      </c>
      <c r="I22">
        <v>0.05</v>
      </c>
      <c r="J22">
        <v>0.15</v>
      </c>
      <c r="K22">
        <v>0.1</v>
      </c>
      <c r="L22">
        <v>0</v>
      </c>
      <c r="M22">
        <v>734</v>
      </c>
      <c r="N22" t="s">
        <v>9</v>
      </c>
      <c r="O22" s="22">
        <f t="shared" si="1"/>
        <v>0.1</v>
      </c>
      <c r="P22">
        <f t="shared" si="2"/>
        <v>483</v>
      </c>
      <c r="Q22">
        <f t="shared" si="3"/>
        <v>7.5</v>
      </c>
      <c r="R22">
        <f t="shared" si="4"/>
        <v>2.1220009053870529E-7</v>
      </c>
    </row>
    <row r="23" spans="1:18">
      <c r="A23">
        <f t="shared" si="0"/>
        <v>473.15</v>
      </c>
      <c r="B23" t="s">
        <v>9</v>
      </c>
      <c r="C23">
        <v>0</v>
      </c>
      <c r="D23">
        <v>0</v>
      </c>
      <c r="E23">
        <v>0</v>
      </c>
      <c r="F23">
        <v>462.6</v>
      </c>
      <c r="G23">
        <v>483.7</v>
      </c>
      <c r="H23">
        <v>1890</v>
      </c>
      <c r="I23">
        <v>0.05</v>
      </c>
      <c r="J23">
        <v>0.15</v>
      </c>
      <c r="K23">
        <v>0.1</v>
      </c>
      <c r="L23">
        <v>0</v>
      </c>
      <c r="M23">
        <v>303</v>
      </c>
      <c r="N23" t="s">
        <v>9</v>
      </c>
      <c r="O23" s="22">
        <f t="shared" si="1"/>
        <v>0.1</v>
      </c>
      <c r="P23">
        <f t="shared" si="2"/>
        <v>473.04999999999995</v>
      </c>
      <c r="Q23">
        <f t="shared" si="3"/>
        <v>10</v>
      </c>
      <c r="R23">
        <f t="shared" si="4"/>
        <v>2.7994736989445986E-7</v>
      </c>
    </row>
    <row r="24" spans="1:18">
      <c r="A24">
        <f t="shared" si="0"/>
        <v>463</v>
      </c>
      <c r="B24" t="s">
        <v>9</v>
      </c>
      <c r="C24">
        <v>0</v>
      </c>
      <c r="D24">
        <v>0</v>
      </c>
      <c r="E24">
        <v>0</v>
      </c>
      <c r="F24">
        <v>452.6</v>
      </c>
      <c r="G24">
        <v>473.4</v>
      </c>
      <c r="H24">
        <v>1900</v>
      </c>
      <c r="I24">
        <v>0.05</v>
      </c>
      <c r="J24">
        <v>0.15</v>
      </c>
      <c r="K24">
        <v>0.1</v>
      </c>
      <c r="L24">
        <v>8</v>
      </c>
      <c r="M24">
        <v>13588</v>
      </c>
      <c r="N24" t="s">
        <v>9</v>
      </c>
      <c r="O24" s="22">
        <f t="shared" si="1"/>
        <v>0.1</v>
      </c>
      <c r="P24">
        <f t="shared" si="2"/>
        <v>462.9</v>
      </c>
      <c r="Q24">
        <f t="shared" si="3"/>
        <v>10</v>
      </c>
      <c r="R24">
        <f t="shared" si="4"/>
        <v>2.770083102493075E-7</v>
      </c>
    </row>
    <row r="25" spans="1:18">
      <c r="A25">
        <f t="shared" si="0"/>
        <v>453.15</v>
      </c>
      <c r="B25" t="s">
        <v>9</v>
      </c>
      <c r="C25">
        <v>1</v>
      </c>
      <c r="D25">
        <v>0</v>
      </c>
      <c r="E25">
        <v>456</v>
      </c>
      <c r="F25">
        <v>442.6</v>
      </c>
      <c r="G25">
        <v>463.7</v>
      </c>
      <c r="H25">
        <v>1910</v>
      </c>
      <c r="I25">
        <v>0.1</v>
      </c>
      <c r="J25">
        <v>0.2</v>
      </c>
      <c r="K25">
        <v>0.15</v>
      </c>
      <c r="L25">
        <v>0</v>
      </c>
      <c r="M25">
        <v>96</v>
      </c>
      <c r="N25" t="s">
        <v>9</v>
      </c>
      <c r="O25" s="22">
        <f t="shared" si="1"/>
        <v>0.15000000000000002</v>
      </c>
      <c r="P25">
        <f t="shared" si="2"/>
        <v>453</v>
      </c>
      <c r="Q25">
        <f t="shared" si="3"/>
        <v>10</v>
      </c>
      <c r="R25">
        <f t="shared" si="4"/>
        <v>4.1117293933828576E-7</v>
      </c>
    </row>
    <row r="26" spans="1:18">
      <c r="A26">
        <f t="shared" si="0"/>
        <v>443.15</v>
      </c>
      <c r="B26" t="s">
        <v>9</v>
      </c>
      <c r="C26">
        <v>0</v>
      </c>
      <c r="D26">
        <v>0</v>
      </c>
      <c r="E26">
        <v>0</v>
      </c>
      <c r="F26">
        <v>432.6</v>
      </c>
      <c r="G26">
        <v>453.7</v>
      </c>
      <c r="H26">
        <v>1920</v>
      </c>
      <c r="I26">
        <v>0.1</v>
      </c>
      <c r="J26">
        <v>0.2</v>
      </c>
      <c r="K26">
        <v>0.15</v>
      </c>
      <c r="L26">
        <v>0</v>
      </c>
      <c r="M26">
        <v>16</v>
      </c>
      <c r="N26" t="s">
        <v>9</v>
      </c>
      <c r="O26" s="22">
        <f t="shared" si="1"/>
        <v>0.15000000000000002</v>
      </c>
      <c r="P26">
        <f t="shared" si="2"/>
        <v>443</v>
      </c>
      <c r="Q26">
        <f t="shared" si="3"/>
        <v>7.5</v>
      </c>
      <c r="R26">
        <f t="shared" si="4"/>
        <v>3.0517578125000006E-7</v>
      </c>
    </row>
    <row r="27" spans="1:18">
      <c r="A27">
        <f t="shared" si="0"/>
        <v>438.15</v>
      </c>
      <c r="B27" t="s">
        <v>9</v>
      </c>
      <c r="C27">
        <v>0</v>
      </c>
      <c r="D27">
        <v>0</v>
      </c>
      <c r="E27">
        <v>0</v>
      </c>
      <c r="F27">
        <v>427.6</v>
      </c>
      <c r="G27">
        <v>448.7</v>
      </c>
      <c r="H27">
        <v>1925</v>
      </c>
      <c r="I27">
        <v>0.1</v>
      </c>
      <c r="J27">
        <v>0.2</v>
      </c>
      <c r="K27">
        <v>0.15</v>
      </c>
      <c r="L27">
        <v>0</v>
      </c>
      <c r="M27">
        <v>433</v>
      </c>
      <c r="N27" t="s">
        <v>9</v>
      </c>
      <c r="O27" s="22">
        <f t="shared" si="1"/>
        <v>0.15000000000000002</v>
      </c>
      <c r="P27">
        <f t="shared" si="2"/>
        <v>438</v>
      </c>
      <c r="Q27">
        <f t="shared" si="3"/>
        <v>5</v>
      </c>
      <c r="R27">
        <f t="shared" si="4"/>
        <v>2.0239500758981282E-7</v>
      </c>
    </row>
    <row r="28" spans="1:18">
      <c r="A28">
        <f t="shared" si="0"/>
        <v>433.15</v>
      </c>
      <c r="B28" t="s">
        <v>9</v>
      </c>
      <c r="C28">
        <v>0</v>
      </c>
      <c r="D28">
        <v>0</v>
      </c>
      <c r="E28">
        <v>0</v>
      </c>
      <c r="F28">
        <v>422.6</v>
      </c>
      <c r="G28">
        <v>443.7</v>
      </c>
      <c r="H28">
        <v>1930</v>
      </c>
      <c r="I28">
        <v>0.1</v>
      </c>
      <c r="J28">
        <v>0.2</v>
      </c>
      <c r="K28">
        <v>0.15</v>
      </c>
      <c r="L28">
        <v>0</v>
      </c>
      <c r="M28">
        <v>25</v>
      </c>
      <c r="N28" t="s">
        <v>9</v>
      </c>
      <c r="O28" s="22">
        <f t="shared" si="1"/>
        <v>0.15000000000000002</v>
      </c>
      <c r="P28">
        <f t="shared" si="2"/>
        <v>433</v>
      </c>
      <c r="Q28">
        <f t="shared" si="3"/>
        <v>7.5</v>
      </c>
      <c r="R28">
        <f t="shared" si="4"/>
        <v>3.0202153077934982E-7</v>
      </c>
    </row>
    <row r="29" spans="1:18">
      <c r="A29">
        <f t="shared" si="0"/>
        <v>423.15</v>
      </c>
      <c r="B29" t="s">
        <v>9</v>
      </c>
      <c r="C29">
        <v>0</v>
      </c>
      <c r="D29">
        <v>0</v>
      </c>
      <c r="E29">
        <v>0</v>
      </c>
      <c r="F29">
        <v>412.6</v>
      </c>
      <c r="G29">
        <v>433.7</v>
      </c>
      <c r="H29">
        <v>1940</v>
      </c>
      <c r="I29">
        <v>0.1</v>
      </c>
      <c r="J29">
        <v>0.2</v>
      </c>
      <c r="K29">
        <v>0.15</v>
      </c>
      <c r="L29">
        <v>0</v>
      </c>
      <c r="M29">
        <v>188</v>
      </c>
      <c r="N29" t="s">
        <v>9</v>
      </c>
      <c r="O29" s="22">
        <f t="shared" si="1"/>
        <v>0.15000000000000002</v>
      </c>
      <c r="P29">
        <f t="shared" si="2"/>
        <v>423</v>
      </c>
      <c r="Q29">
        <f t="shared" si="3"/>
        <v>10</v>
      </c>
      <c r="R29">
        <f t="shared" si="4"/>
        <v>3.9855457540652574E-7</v>
      </c>
    </row>
    <row r="30" spans="1:18">
      <c r="A30">
        <f t="shared" si="0"/>
        <v>413.15</v>
      </c>
      <c r="B30" t="s">
        <v>9</v>
      </c>
      <c r="C30">
        <v>0</v>
      </c>
      <c r="D30">
        <v>0</v>
      </c>
      <c r="E30">
        <v>0</v>
      </c>
      <c r="F30">
        <v>402.6</v>
      </c>
      <c r="G30">
        <v>423.7</v>
      </c>
      <c r="H30">
        <v>1950</v>
      </c>
      <c r="I30">
        <v>0.1</v>
      </c>
      <c r="J30">
        <v>0.2</v>
      </c>
      <c r="K30">
        <v>0.2</v>
      </c>
      <c r="L30">
        <v>0</v>
      </c>
      <c r="M30">
        <v>650</v>
      </c>
      <c r="N30" t="s">
        <v>9</v>
      </c>
      <c r="O30" s="22">
        <f t="shared" si="1"/>
        <v>0.15000000000000002</v>
      </c>
      <c r="P30">
        <f t="shared" si="2"/>
        <v>413</v>
      </c>
      <c r="Q30">
        <f t="shared" si="3"/>
        <v>7.5</v>
      </c>
      <c r="R30">
        <f t="shared" si="4"/>
        <v>2.9585798816568056E-7</v>
      </c>
    </row>
    <row r="31" spans="1:18">
      <c r="A31">
        <f t="shared" si="0"/>
        <v>408.1</v>
      </c>
      <c r="B31" t="s">
        <v>9</v>
      </c>
      <c r="C31">
        <v>0</v>
      </c>
      <c r="D31">
        <v>0</v>
      </c>
      <c r="E31">
        <v>0</v>
      </c>
      <c r="F31">
        <v>397.6</v>
      </c>
      <c r="G31">
        <v>418.6</v>
      </c>
      <c r="H31">
        <v>1955</v>
      </c>
      <c r="I31">
        <v>0.1</v>
      </c>
      <c r="J31">
        <v>0.2</v>
      </c>
      <c r="K31">
        <v>0.15</v>
      </c>
      <c r="L31">
        <v>0</v>
      </c>
      <c r="M31">
        <v>42</v>
      </c>
      <c r="N31" t="s">
        <v>9</v>
      </c>
      <c r="O31" s="22">
        <f t="shared" si="1"/>
        <v>0.15000000000000002</v>
      </c>
      <c r="P31">
        <f t="shared" si="2"/>
        <v>407.95000000000005</v>
      </c>
      <c r="Q31">
        <f t="shared" si="3"/>
        <v>5</v>
      </c>
      <c r="R31">
        <f t="shared" si="4"/>
        <v>1.9623105552684771E-7</v>
      </c>
    </row>
    <row r="32" spans="1:18">
      <c r="A32">
        <f t="shared" si="0"/>
        <v>403.1</v>
      </c>
      <c r="B32" t="s">
        <v>9</v>
      </c>
      <c r="C32">
        <v>0</v>
      </c>
      <c r="D32">
        <v>0</v>
      </c>
      <c r="E32">
        <v>0</v>
      </c>
      <c r="F32">
        <v>392.7</v>
      </c>
      <c r="G32">
        <v>413.5</v>
      </c>
      <c r="H32">
        <v>1960</v>
      </c>
      <c r="I32">
        <v>0.15</v>
      </c>
      <c r="J32">
        <v>0.2</v>
      </c>
      <c r="K32">
        <v>0.25</v>
      </c>
      <c r="L32">
        <v>0</v>
      </c>
      <c r="M32">
        <v>139</v>
      </c>
      <c r="N32" t="s">
        <v>9</v>
      </c>
      <c r="O32" s="22">
        <f t="shared" si="1"/>
        <v>0.17499999999999999</v>
      </c>
      <c r="P32">
        <f t="shared" si="2"/>
        <v>402.92500000000001</v>
      </c>
      <c r="Q32">
        <f t="shared" si="3"/>
        <v>5</v>
      </c>
      <c r="R32">
        <f t="shared" si="4"/>
        <v>2.2776967930029156E-7</v>
      </c>
    </row>
    <row r="33" spans="1:18">
      <c r="A33">
        <f t="shared" si="0"/>
        <v>398.25</v>
      </c>
      <c r="B33" t="s">
        <v>9</v>
      </c>
      <c r="C33">
        <v>0</v>
      </c>
      <c r="D33">
        <v>0</v>
      </c>
      <c r="E33">
        <v>0</v>
      </c>
      <c r="F33">
        <v>387.7</v>
      </c>
      <c r="G33">
        <v>408.8</v>
      </c>
      <c r="H33">
        <v>1965</v>
      </c>
      <c r="I33">
        <v>0.15</v>
      </c>
      <c r="J33">
        <v>0.2</v>
      </c>
      <c r="K33">
        <v>0.12</v>
      </c>
      <c r="L33">
        <v>0</v>
      </c>
      <c r="M33">
        <v>116</v>
      </c>
      <c r="N33" t="s">
        <v>9</v>
      </c>
      <c r="O33" s="22">
        <f t="shared" si="1"/>
        <v>0.17499999999999999</v>
      </c>
      <c r="P33">
        <f t="shared" si="2"/>
        <v>398.07499999999999</v>
      </c>
      <c r="Q33">
        <f t="shared" si="3"/>
        <v>5</v>
      </c>
      <c r="R33">
        <f t="shared" si="4"/>
        <v>2.2661202079650887E-7</v>
      </c>
    </row>
    <row r="34" spans="1:18">
      <c r="A34">
        <f t="shared" si="0"/>
        <v>393.25</v>
      </c>
      <c r="B34" t="s">
        <v>9</v>
      </c>
      <c r="C34">
        <v>0</v>
      </c>
      <c r="D34">
        <v>0</v>
      </c>
      <c r="E34">
        <v>0</v>
      </c>
      <c r="F34">
        <v>382.7</v>
      </c>
      <c r="G34">
        <v>403.8</v>
      </c>
      <c r="H34">
        <v>1970</v>
      </c>
      <c r="I34">
        <v>0.15</v>
      </c>
      <c r="J34">
        <v>0.25</v>
      </c>
      <c r="K34">
        <v>0.15</v>
      </c>
      <c r="L34">
        <v>0</v>
      </c>
      <c r="M34">
        <v>580</v>
      </c>
      <c r="N34" t="s">
        <v>9</v>
      </c>
      <c r="O34" s="22">
        <f t="shared" si="1"/>
        <v>0.2</v>
      </c>
      <c r="P34">
        <f t="shared" si="2"/>
        <v>393.05</v>
      </c>
      <c r="Q34">
        <f t="shared" si="3"/>
        <v>5</v>
      </c>
      <c r="R34">
        <f t="shared" si="4"/>
        <v>2.5767218944059367E-7</v>
      </c>
    </row>
    <row r="35" spans="1:18">
      <c r="A35">
        <f t="shared" si="0"/>
        <v>388.25</v>
      </c>
      <c r="B35" t="s">
        <v>9</v>
      </c>
      <c r="C35">
        <v>1</v>
      </c>
      <c r="D35">
        <v>0</v>
      </c>
      <c r="E35">
        <v>386.64</v>
      </c>
      <c r="F35">
        <v>377.7</v>
      </c>
      <c r="G35">
        <v>398.8</v>
      </c>
      <c r="H35">
        <v>1975</v>
      </c>
      <c r="I35">
        <v>0.15</v>
      </c>
      <c r="J35">
        <v>0.25</v>
      </c>
      <c r="K35">
        <v>0.17</v>
      </c>
      <c r="L35">
        <v>0</v>
      </c>
      <c r="M35">
        <v>279</v>
      </c>
      <c r="N35" t="s">
        <v>9</v>
      </c>
      <c r="O35" s="22">
        <f t="shared" si="1"/>
        <v>0.2</v>
      </c>
      <c r="P35">
        <f t="shared" si="2"/>
        <v>388.05</v>
      </c>
      <c r="Q35">
        <f t="shared" si="3"/>
        <v>5</v>
      </c>
      <c r="R35">
        <f t="shared" si="4"/>
        <v>2.5636917160711422E-7</v>
      </c>
    </row>
    <row r="36" spans="1:18">
      <c r="A36">
        <f t="shared" si="0"/>
        <v>383.25</v>
      </c>
      <c r="B36" t="s">
        <v>9</v>
      </c>
      <c r="C36">
        <v>0</v>
      </c>
      <c r="D36">
        <v>0</v>
      </c>
      <c r="E36">
        <v>0</v>
      </c>
      <c r="F36">
        <v>372.7</v>
      </c>
      <c r="G36">
        <v>393.8</v>
      </c>
      <c r="H36">
        <v>1980</v>
      </c>
      <c r="I36">
        <v>0.15</v>
      </c>
      <c r="J36">
        <v>0.25</v>
      </c>
      <c r="K36">
        <v>0.3</v>
      </c>
      <c r="L36">
        <v>0</v>
      </c>
      <c r="M36">
        <v>121</v>
      </c>
      <c r="N36" t="s">
        <v>9</v>
      </c>
      <c r="O36" s="22">
        <f t="shared" si="1"/>
        <v>0.2</v>
      </c>
      <c r="P36">
        <f t="shared" si="2"/>
        <v>383.05</v>
      </c>
      <c r="Q36">
        <f t="shared" si="3"/>
        <v>5</v>
      </c>
      <c r="R36">
        <f t="shared" si="4"/>
        <v>2.5507601265177022E-7</v>
      </c>
    </row>
    <row r="37" spans="1:18">
      <c r="A37">
        <f t="shared" si="0"/>
        <v>378.25</v>
      </c>
      <c r="B37" t="s">
        <v>9</v>
      </c>
      <c r="C37">
        <v>1</v>
      </c>
      <c r="D37">
        <v>0</v>
      </c>
      <c r="E37">
        <v>376.87</v>
      </c>
      <c r="F37">
        <v>367.7</v>
      </c>
      <c r="G37">
        <v>388.8</v>
      </c>
      <c r="H37">
        <v>1985</v>
      </c>
      <c r="I37">
        <v>0.15</v>
      </c>
      <c r="J37">
        <v>0.25</v>
      </c>
      <c r="K37">
        <v>0.15</v>
      </c>
      <c r="L37">
        <v>0</v>
      </c>
      <c r="M37">
        <v>223</v>
      </c>
      <c r="N37" t="s">
        <v>9</v>
      </c>
      <c r="O37" s="22">
        <f t="shared" si="1"/>
        <v>0.2</v>
      </c>
      <c r="P37">
        <f t="shared" si="2"/>
        <v>378.05</v>
      </c>
      <c r="Q37">
        <f t="shared" si="3"/>
        <v>5</v>
      </c>
      <c r="R37">
        <f t="shared" si="4"/>
        <v>2.5379261336598801E-7</v>
      </c>
    </row>
    <row r="38" spans="1:18">
      <c r="A38">
        <f t="shared" si="0"/>
        <v>373.35</v>
      </c>
      <c r="B38" t="s">
        <v>9</v>
      </c>
      <c r="C38">
        <v>0</v>
      </c>
      <c r="D38">
        <v>0</v>
      </c>
      <c r="E38">
        <v>0</v>
      </c>
      <c r="F38">
        <v>362.9</v>
      </c>
      <c r="G38">
        <v>383.8</v>
      </c>
      <c r="H38">
        <v>1990</v>
      </c>
      <c r="I38">
        <v>0.15</v>
      </c>
      <c r="J38">
        <v>0.25</v>
      </c>
      <c r="K38">
        <v>0.28000000000000003</v>
      </c>
      <c r="L38">
        <v>0</v>
      </c>
      <c r="M38">
        <v>175</v>
      </c>
      <c r="N38" t="s">
        <v>9</v>
      </c>
      <c r="O38" s="22">
        <f t="shared" si="1"/>
        <v>0.2</v>
      </c>
      <c r="P38">
        <f t="shared" si="2"/>
        <v>373.15000000000003</v>
      </c>
      <c r="Q38">
        <f t="shared" si="3"/>
        <v>5</v>
      </c>
      <c r="R38">
        <f t="shared" si="4"/>
        <v>2.5251887578596498E-7</v>
      </c>
    </row>
    <row r="39" spans="1:18">
      <c r="A39">
        <f t="shared" si="0"/>
        <v>368.25</v>
      </c>
      <c r="B39" t="s">
        <v>9</v>
      </c>
      <c r="C39">
        <v>0</v>
      </c>
      <c r="D39">
        <v>0</v>
      </c>
      <c r="E39">
        <v>0</v>
      </c>
      <c r="F39">
        <v>357.7</v>
      </c>
      <c r="G39">
        <v>378.8</v>
      </c>
      <c r="H39">
        <v>1995</v>
      </c>
      <c r="I39">
        <v>0.15</v>
      </c>
      <c r="J39">
        <v>0.25</v>
      </c>
      <c r="K39">
        <v>0.15</v>
      </c>
      <c r="L39">
        <v>0</v>
      </c>
      <c r="M39">
        <v>102</v>
      </c>
      <c r="N39" t="s">
        <v>9</v>
      </c>
      <c r="O39" s="22">
        <f t="shared" si="1"/>
        <v>0.2</v>
      </c>
      <c r="P39">
        <f t="shared" si="2"/>
        <v>368.05</v>
      </c>
      <c r="Q39">
        <f t="shared" si="3"/>
        <v>5</v>
      </c>
      <c r="R39">
        <f t="shared" si="4"/>
        <v>2.5125470317397505E-7</v>
      </c>
    </row>
    <row r="40" spans="1:18">
      <c r="A40">
        <f t="shared" si="0"/>
        <v>363.25</v>
      </c>
      <c r="B40" t="s">
        <v>9</v>
      </c>
      <c r="C40">
        <v>1</v>
      </c>
      <c r="D40">
        <v>0</v>
      </c>
      <c r="E40">
        <v>372.28</v>
      </c>
      <c r="F40">
        <v>352.7</v>
      </c>
      <c r="G40">
        <v>373.8</v>
      </c>
      <c r="H40">
        <v>2000</v>
      </c>
      <c r="I40">
        <v>0.15</v>
      </c>
      <c r="J40">
        <v>0.25</v>
      </c>
      <c r="K40">
        <v>0.25</v>
      </c>
      <c r="L40">
        <v>0</v>
      </c>
      <c r="M40">
        <v>11872</v>
      </c>
      <c r="N40" t="s">
        <v>9</v>
      </c>
      <c r="O40" s="22">
        <f t="shared" si="1"/>
        <v>0.2</v>
      </c>
      <c r="P40">
        <f t="shared" si="2"/>
        <v>363.05</v>
      </c>
      <c r="Q40">
        <f t="shared" si="3"/>
        <v>5</v>
      </c>
      <c r="R40">
        <f t="shared" si="4"/>
        <v>2.4999999999999999E-7</v>
      </c>
    </row>
    <row r="41" spans="1:18">
      <c r="A41">
        <f t="shared" si="0"/>
        <v>358.15</v>
      </c>
      <c r="B41" t="s">
        <v>9</v>
      </c>
      <c r="C41">
        <v>2</v>
      </c>
      <c r="D41">
        <v>0</v>
      </c>
      <c r="E41">
        <v>350.6</v>
      </c>
      <c r="F41">
        <v>347.5</v>
      </c>
      <c r="G41">
        <v>368.8</v>
      </c>
      <c r="H41">
        <v>2005</v>
      </c>
      <c r="I41">
        <v>0.2</v>
      </c>
      <c r="J41">
        <v>0.3</v>
      </c>
      <c r="K41">
        <v>0.2</v>
      </c>
      <c r="L41">
        <v>0</v>
      </c>
      <c r="M41">
        <v>334</v>
      </c>
      <c r="N41" t="s">
        <v>9</v>
      </c>
      <c r="O41" s="22">
        <f t="shared" si="1"/>
        <v>0.25</v>
      </c>
      <c r="P41">
        <f t="shared" si="2"/>
        <v>357.9</v>
      </c>
      <c r="Q41">
        <f t="shared" si="3"/>
        <v>5</v>
      </c>
      <c r="R41">
        <f t="shared" si="4"/>
        <v>3.1094333990460259E-7</v>
      </c>
    </row>
    <row r="42" spans="1:18">
      <c r="A42">
        <f t="shared" si="0"/>
        <v>353.35</v>
      </c>
      <c r="B42" t="s">
        <v>9</v>
      </c>
      <c r="C42">
        <v>0</v>
      </c>
      <c r="D42">
        <v>0</v>
      </c>
      <c r="E42">
        <v>0</v>
      </c>
      <c r="F42">
        <v>342.9</v>
      </c>
      <c r="G42">
        <v>363.8</v>
      </c>
      <c r="H42">
        <v>2010</v>
      </c>
      <c r="I42">
        <v>0.2</v>
      </c>
      <c r="J42">
        <v>0.3</v>
      </c>
      <c r="K42">
        <v>0.28999999999999998</v>
      </c>
      <c r="L42">
        <v>0</v>
      </c>
      <c r="M42">
        <v>223</v>
      </c>
      <c r="N42" t="s">
        <v>9</v>
      </c>
      <c r="O42" s="22">
        <f t="shared" si="1"/>
        <v>0.25</v>
      </c>
      <c r="P42">
        <f t="shared" si="2"/>
        <v>353.1</v>
      </c>
      <c r="Q42">
        <f t="shared" si="3"/>
        <v>5</v>
      </c>
      <c r="R42">
        <f t="shared" si="4"/>
        <v>3.0939828222073712E-7</v>
      </c>
    </row>
    <row r="43" spans="1:18">
      <c r="A43">
        <f t="shared" si="0"/>
        <v>348.3</v>
      </c>
      <c r="B43" t="s">
        <v>9</v>
      </c>
      <c r="C43">
        <v>0</v>
      </c>
      <c r="D43">
        <v>0</v>
      </c>
      <c r="E43">
        <v>0</v>
      </c>
      <c r="F43">
        <v>337.8</v>
      </c>
      <c r="G43">
        <v>358.8</v>
      </c>
      <c r="H43">
        <v>2015</v>
      </c>
      <c r="I43">
        <v>0.2</v>
      </c>
      <c r="J43">
        <v>0.3</v>
      </c>
      <c r="K43">
        <v>0.42</v>
      </c>
      <c r="L43">
        <v>0</v>
      </c>
      <c r="M43">
        <v>75</v>
      </c>
      <c r="N43" t="s">
        <v>9</v>
      </c>
      <c r="O43" s="22">
        <f t="shared" si="1"/>
        <v>0.25</v>
      </c>
      <c r="P43">
        <f t="shared" si="2"/>
        <v>348.05</v>
      </c>
      <c r="Q43">
        <f t="shared" si="3"/>
        <v>5</v>
      </c>
      <c r="R43">
        <f t="shared" si="4"/>
        <v>3.0786471193098905E-7</v>
      </c>
    </row>
    <row r="44" spans="1:18">
      <c r="A44">
        <f t="shared" si="0"/>
        <v>343.35</v>
      </c>
      <c r="B44" t="s">
        <v>9</v>
      </c>
      <c r="C44">
        <v>0</v>
      </c>
      <c r="D44">
        <v>0</v>
      </c>
      <c r="E44">
        <v>0</v>
      </c>
      <c r="F44">
        <v>332.8</v>
      </c>
      <c r="G44">
        <v>353.9</v>
      </c>
      <c r="H44">
        <v>2020</v>
      </c>
      <c r="I44">
        <v>0.2</v>
      </c>
      <c r="J44">
        <v>0.3</v>
      </c>
      <c r="K44">
        <v>0.43</v>
      </c>
      <c r="L44">
        <v>0</v>
      </c>
      <c r="M44">
        <v>146</v>
      </c>
      <c r="N44" t="s">
        <v>9</v>
      </c>
      <c r="O44" s="22">
        <f t="shared" si="1"/>
        <v>0.25</v>
      </c>
      <c r="P44">
        <f t="shared" si="2"/>
        <v>343.1</v>
      </c>
      <c r="Q44">
        <f t="shared" si="3"/>
        <v>5</v>
      </c>
      <c r="R44">
        <f t="shared" si="4"/>
        <v>3.0634251543966277E-7</v>
      </c>
    </row>
    <row r="45" spans="1:18">
      <c r="A45">
        <f t="shared" si="0"/>
        <v>338.4</v>
      </c>
      <c r="B45" t="s">
        <v>9</v>
      </c>
      <c r="C45">
        <v>0</v>
      </c>
      <c r="D45">
        <v>0</v>
      </c>
      <c r="E45">
        <v>0</v>
      </c>
      <c r="F45">
        <v>327.9</v>
      </c>
      <c r="G45">
        <v>348.9</v>
      </c>
      <c r="H45">
        <v>2025</v>
      </c>
      <c r="I45">
        <v>0.2</v>
      </c>
      <c r="J45">
        <v>0.3</v>
      </c>
      <c r="K45">
        <v>0.4</v>
      </c>
      <c r="L45">
        <v>0</v>
      </c>
      <c r="M45">
        <v>462</v>
      </c>
      <c r="N45" t="s">
        <v>9</v>
      </c>
      <c r="O45" s="22">
        <f t="shared" si="1"/>
        <v>0.25</v>
      </c>
      <c r="P45">
        <f t="shared" si="2"/>
        <v>338.15</v>
      </c>
      <c r="Q45">
        <f t="shared" si="3"/>
        <v>5</v>
      </c>
      <c r="R45">
        <f t="shared" si="4"/>
        <v>3.0483158055174516E-7</v>
      </c>
    </row>
    <row r="46" spans="1:18">
      <c r="A46">
        <f t="shared" si="0"/>
        <v>333.35</v>
      </c>
      <c r="B46" t="s">
        <v>9</v>
      </c>
      <c r="C46">
        <v>0</v>
      </c>
      <c r="D46">
        <v>0</v>
      </c>
      <c r="E46">
        <v>0</v>
      </c>
      <c r="F46">
        <v>322.8</v>
      </c>
      <c r="G46">
        <v>343.9</v>
      </c>
      <c r="H46">
        <v>2030</v>
      </c>
      <c r="I46">
        <v>0.2</v>
      </c>
      <c r="J46">
        <v>0.3</v>
      </c>
      <c r="K46">
        <v>0.5</v>
      </c>
      <c r="L46">
        <v>0</v>
      </c>
      <c r="M46">
        <v>133</v>
      </c>
      <c r="N46" t="s">
        <v>9</v>
      </c>
      <c r="O46" s="22">
        <f t="shared" si="1"/>
        <v>0.25</v>
      </c>
      <c r="P46">
        <f t="shared" si="2"/>
        <v>333.1</v>
      </c>
      <c r="Q46">
        <f t="shared" si="3"/>
        <v>5</v>
      </c>
      <c r="R46">
        <f t="shared" si="4"/>
        <v>3.0333179645223132E-7</v>
      </c>
    </row>
    <row r="47" spans="1:18">
      <c r="A47">
        <f t="shared" si="0"/>
        <v>328.35</v>
      </c>
      <c r="B47" t="s">
        <v>9</v>
      </c>
      <c r="C47">
        <v>0</v>
      </c>
      <c r="D47">
        <v>0</v>
      </c>
      <c r="E47">
        <v>0</v>
      </c>
      <c r="F47">
        <v>317.8</v>
      </c>
      <c r="G47">
        <v>338.9</v>
      </c>
      <c r="H47">
        <v>2035</v>
      </c>
      <c r="I47">
        <v>0.25</v>
      </c>
      <c r="J47">
        <v>0.3</v>
      </c>
      <c r="K47">
        <v>0.45</v>
      </c>
      <c r="L47">
        <v>0</v>
      </c>
      <c r="M47">
        <v>98</v>
      </c>
      <c r="N47" t="s">
        <v>9</v>
      </c>
      <c r="O47" s="22">
        <f t="shared" si="1"/>
        <v>0.27500000000000002</v>
      </c>
      <c r="P47">
        <f t="shared" si="2"/>
        <v>328.07500000000005</v>
      </c>
      <c r="Q47">
        <f t="shared" si="3"/>
        <v>5</v>
      </c>
      <c r="R47">
        <f t="shared" si="4"/>
        <v>3.3202735905438607E-7</v>
      </c>
    </row>
    <row r="48" spans="1:18">
      <c r="A48">
        <f t="shared" si="0"/>
        <v>323.45</v>
      </c>
      <c r="B48" t="s">
        <v>9</v>
      </c>
      <c r="C48">
        <v>0</v>
      </c>
      <c r="D48">
        <v>0</v>
      </c>
      <c r="E48">
        <v>348.49</v>
      </c>
      <c r="F48">
        <v>313</v>
      </c>
      <c r="G48">
        <v>333.9</v>
      </c>
      <c r="H48">
        <v>2040</v>
      </c>
      <c r="I48">
        <v>0.25</v>
      </c>
      <c r="J48">
        <v>0.35</v>
      </c>
      <c r="K48">
        <v>0.42</v>
      </c>
      <c r="L48">
        <v>0</v>
      </c>
      <c r="M48">
        <v>253</v>
      </c>
      <c r="N48" t="s">
        <v>9</v>
      </c>
      <c r="O48" s="22">
        <f t="shared" si="1"/>
        <v>0.3</v>
      </c>
      <c r="P48">
        <f t="shared" si="2"/>
        <v>323.14999999999998</v>
      </c>
      <c r="Q48">
        <f t="shared" si="3"/>
        <v>5</v>
      </c>
      <c r="R48">
        <f t="shared" si="4"/>
        <v>3.6043829296424453E-7</v>
      </c>
    </row>
    <row r="49" spans="1:18">
      <c r="A49">
        <f t="shared" si="0"/>
        <v>318.35000000000002</v>
      </c>
      <c r="B49" t="s">
        <v>9</v>
      </c>
      <c r="C49">
        <v>0</v>
      </c>
      <c r="D49">
        <v>0</v>
      </c>
      <c r="E49">
        <v>0</v>
      </c>
      <c r="F49">
        <v>307.8</v>
      </c>
      <c r="G49">
        <v>328.9</v>
      </c>
      <c r="H49">
        <v>2045</v>
      </c>
      <c r="I49">
        <v>0.25</v>
      </c>
      <c r="J49">
        <v>0.35</v>
      </c>
      <c r="K49">
        <v>0.45</v>
      </c>
      <c r="L49">
        <v>0</v>
      </c>
      <c r="M49">
        <v>110</v>
      </c>
      <c r="N49" t="s">
        <v>9</v>
      </c>
      <c r="O49" s="22">
        <f t="shared" si="1"/>
        <v>0.3</v>
      </c>
      <c r="P49">
        <f t="shared" si="2"/>
        <v>318.05</v>
      </c>
      <c r="Q49">
        <f t="shared" si="3"/>
        <v>5</v>
      </c>
      <c r="R49">
        <f t="shared" si="4"/>
        <v>3.5867791321190094E-7</v>
      </c>
    </row>
    <row r="50" spans="1:18">
      <c r="A50">
        <f t="shared" si="0"/>
        <v>313.35000000000002</v>
      </c>
      <c r="B50" t="s">
        <v>9</v>
      </c>
      <c r="C50">
        <v>0</v>
      </c>
      <c r="D50">
        <v>0</v>
      </c>
      <c r="E50">
        <v>0</v>
      </c>
      <c r="F50">
        <v>302.8</v>
      </c>
      <c r="G50">
        <v>323.89999999999998</v>
      </c>
      <c r="H50">
        <v>2050</v>
      </c>
      <c r="I50">
        <v>0.25</v>
      </c>
      <c r="J50">
        <v>0.35</v>
      </c>
      <c r="K50">
        <v>0.42</v>
      </c>
      <c r="L50">
        <v>115</v>
      </c>
      <c r="M50">
        <v>6708</v>
      </c>
      <c r="N50" t="s">
        <v>9</v>
      </c>
      <c r="O50" s="22">
        <f t="shared" si="1"/>
        <v>0.3</v>
      </c>
      <c r="P50">
        <f t="shared" si="2"/>
        <v>313.05</v>
      </c>
      <c r="Q50">
        <f t="shared" si="3"/>
        <v>5</v>
      </c>
      <c r="R50">
        <f t="shared" si="4"/>
        <v>3.569303985722784E-7</v>
      </c>
    </row>
    <row r="51" spans="1:18">
      <c r="A51">
        <f t="shared" si="0"/>
        <v>308.45</v>
      </c>
      <c r="B51" t="s">
        <v>9</v>
      </c>
      <c r="C51">
        <v>0</v>
      </c>
      <c r="D51">
        <v>0</v>
      </c>
      <c r="E51">
        <v>0</v>
      </c>
      <c r="F51">
        <v>298</v>
      </c>
      <c r="G51">
        <v>318.89999999999998</v>
      </c>
      <c r="H51">
        <v>2055</v>
      </c>
      <c r="I51">
        <v>0.25</v>
      </c>
      <c r="J51">
        <v>0.35</v>
      </c>
      <c r="K51">
        <v>0.5</v>
      </c>
      <c r="L51">
        <v>0</v>
      </c>
      <c r="M51">
        <v>1081</v>
      </c>
      <c r="N51" t="s">
        <v>9</v>
      </c>
      <c r="O51" s="22">
        <f t="shared" si="1"/>
        <v>0.3</v>
      </c>
      <c r="P51">
        <f t="shared" si="2"/>
        <v>308.14999999999998</v>
      </c>
      <c r="Q51">
        <f t="shared" si="3"/>
        <v>5</v>
      </c>
      <c r="R51">
        <f t="shared" si="4"/>
        <v>3.5519562398991243E-7</v>
      </c>
    </row>
    <row r="52" spans="1:18">
      <c r="A52">
        <f t="shared" si="0"/>
        <v>303.45</v>
      </c>
      <c r="B52" t="s">
        <v>9</v>
      </c>
      <c r="C52">
        <v>0</v>
      </c>
      <c r="D52">
        <v>0</v>
      </c>
      <c r="E52">
        <v>0</v>
      </c>
      <c r="F52">
        <v>292.89999999999998</v>
      </c>
      <c r="G52">
        <v>314</v>
      </c>
      <c r="H52">
        <v>2060</v>
      </c>
      <c r="I52">
        <v>0.3</v>
      </c>
      <c r="J52">
        <v>0.4</v>
      </c>
      <c r="K52">
        <v>0.4</v>
      </c>
      <c r="L52">
        <v>0</v>
      </c>
      <c r="M52">
        <v>4036</v>
      </c>
      <c r="N52" t="s">
        <v>9</v>
      </c>
      <c r="O52" s="22">
        <f t="shared" si="1"/>
        <v>0.35</v>
      </c>
      <c r="P52">
        <f t="shared" si="2"/>
        <v>303.09999999999997</v>
      </c>
      <c r="Q52">
        <f t="shared" si="3"/>
        <v>5</v>
      </c>
      <c r="R52">
        <f t="shared" si="4"/>
        <v>4.1238571024601755E-7</v>
      </c>
    </row>
    <row r="53" spans="1:18">
      <c r="A53">
        <f t="shared" si="0"/>
        <v>298.45</v>
      </c>
      <c r="B53" t="s">
        <v>9</v>
      </c>
      <c r="C53">
        <v>0</v>
      </c>
      <c r="D53">
        <v>0</v>
      </c>
      <c r="E53">
        <v>0</v>
      </c>
      <c r="F53">
        <v>287.89999999999998</v>
      </c>
      <c r="G53">
        <v>309</v>
      </c>
      <c r="H53">
        <v>2065</v>
      </c>
      <c r="I53">
        <v>0.3</v>
      </c>
      <c r="J53">
        <v>0.4</v>
      </c>
      <c r="K53">
        <v>0.35</v>
      </c>
      <c r="L53">
        <v>2</v>
      </c>
      <c r="M53">
        <v>66</v>
      </c>
      <c r="N53" t="s">
        <v>9</v>
      </c>
      <c r="O53" s="22">
        <f t="shared" si="1"/>
        <v>0.35</v>
      </c>
      <c r="P53">
        <f t="shared" si="2"/>
        <v>298.09999999999997</v>
      </c>
      <c r="Q53">
        <f t="shared" si="3"/>
        <v>5</v>
      </c>
      <c r="R53">
        <f t="shared" si="4"/>
        <v>4.10391102720893E-7</v>
      </c>
    </row>
    <row r="54" spans="1:18">
      <c r="A54">
        <f t="shared" si="0"/>
        <v>293.45</v>
      </c>
      <c r="B54" t="s">
        <v>9</v>
      </c>
      <c r="C54">
        <v>2</v>
      </c>
      <c r="D54">
        <v>0</v>
      </c>
      <c r="E54">
        <v>286.05</v>
      </c>
      <c r="F54">
        <v>282.89999999999998</v>
      </c>
      <c r="G54">
        <v>304</v>
      </c>
      <c r="H54">
        <v>2070</v>
      </c>
      <c r="I54">
        <v>0.3</v>
      </c>
      <c r="J54">
        <v>0.4</v>
      </c>
      <c r="K54">
        <v>0.5</v>
      </c>
      <c r="L54">
        <v>0</v>
      </c>
      <c r="M54">
        <v>2380</v>
      </c>
      <c r="N54" t="s">
        <v>9</v>
      </c>
      <c r="O54" s="22">
        <f t="shared" si="1"/>
        <v>0.35</v>
      </c>
      <c r="P54">
        <f t="shared" si="2"/>
        <v>293.09999999999997</v>
      </c>
      <c r="Q54">
        <f t="shared" si="3"/>
        <v>5</v>
      </c>
      <c r="R54">
        <f t="shared" si="4"/>
        <v>4.0841093141030131E-7</v>
      </c>
    </row>
    <row r="55" spans="1:18">
      <c r="A55">
        <f t="shared" si="0"/>
        <v>288.45</v>
      </c>
      <c r="B55" t="s">
        <v>9</v>
      </c>
      <c r="C55">
        <v>3</v>
      </c>
      <c r="D55">
        <v>0</v>
      </c>
      <c r="E55">
        <v>281</v>
      </c>
      <c r="F55">
        <v>277.89999999999998</v>
      </c>
      <c r="G55">
        <v>299</v>
      </c>
      <c r="H55">
        <v>2075</v>
      </c>
      <c r="I55">
        <v>0.3</v>
      </c>
      <c r="J55">
        <v>0.4</v>
      </c>
      <c r="K55">
        <v>0.23</v>
      </c>
      <c r="L55">
        <v>100</v>
      </c>
      <c r="M55">
        <v>11628</v>
      </c>
      <c r="N55" t="s">
        <v>9</v>
      </c>
      <c r="O55" s="22">
        <f t="shared" si="1"/>
        <v>0.35</v>
      </c>
      <c r="P55">
        <f t="shared" si="2"/>
        <v>288.09999999999997</v>
      </c>
      <c r="Q55">
        <f t="shared" si="3"/>
        <v>5</v>
      </c>
      <c r="R55">
        <f t="shared" si="4"/>
        <v>4.0644505733778489E-7</v>
      </c>
    </row>
    <row r="56" spans="1:18">
      <c r="A56">
        <f t="shared" si="0"/>
        <v>283.45</v>
      </c>
      <c r="B56" t="s">
        <v>9</v>
      </c>
      <c r="C56">
        <v>0</v>
      </c>
      <c r="D56">
        <v>0</v>
      </c>
      <c r="E56">
        <v>217.02</v>
      </c>
      <c r="F56">
        <v>272.89999999999998</v>
      </c>
      <c r="G56">
        <v>294</v>
      </c>
      <c r="H56">
        <v>2080</v>
      </c>
      <c r="I56">
        <v>0.35</v>
      </c>
      <c r="J56">
        <v>0.45</v>
      </c>
      <c r="K56">
        <v>0.3</v>
      </c>
      <c r="L56">
        <v>0</v>
      </c>
      <c r="M56">
        <v>2334</v>
      </c>
      <c r="N56" t="s">
        <v>9</v>
      </c>
      <c r="O56" s="22">
        <f t="shared" si="1"/>
        <v>0.4</v>
      </c>
      <c r="P56">
        <f t="shared" si="2"/>
        <v>283.05</v>
      </c>
      <c r="Q56">
        <f t="shared" si="3"/>
        <v>5</v>
      </c>
      <c r="R56">
        <f t="shared" si="4"/>
        <v>4.6227810650887574E-7</v>
      </c>
    </row>
    <row r="57" spans="1:18">
      <c r="A57">
        <f t="shared" si="0"/>
        <v>278.5</v>
      </c>
      <c r="B57" t="s">
        <v>9</v>
      </c>
      <c r="C57">
        <v>0</v>
      </c>
      <c r="D57">
        <v>0</v>
      </c>
      <c r="E57">
        <v>0</v>
      </c>
      <c r="F57">
        <v>268</v>
      </c>
      <c r="G57">
        <v>289</v>
      </c>
      <c r="H57">
        <v>2085</v>
      </c>
      <c r="I57">
        <v>0.35</v>
      </c>
      <c r="J57">
        <v>0.45</v>
      </c>
      <c r="K57">
        <v>0.4</v>
      </c>
      <c r="L57">
        <v>1</v>
      </c>
      <c r="M57">
        <v>101</v>
      </c>
      <c r="N57" t="s">
        <v>9</v>
      </c>
      <c r="O57" s="22">
        <f t="shared" si="1"/>
        <v>0.4</v>
      </c>
      <c r="P57">
        <f t="shared" si="2"/>
        <v>278.10000000000002</v>
      </c>
      <c r="Q57">
        <f t="shared" si="3"/>
        <v>5</v>
      </c>
      <c r="R57">
        <f t="shared" si="4"/>
        <v>4.6006360379322444E-7</v>
      </c>
    </row>
    <row r="58" spans="1:18">
      <c r="A58">
        <f t="shared" si="0"/>
        <v>273.5</v>
      </c>
      <c r="B58" t="s">
        <v>9</v>
      </c>
      <c r="C58">
        <v>1</v>
      </c>
      <c r="D58">
        <v>0</v>
      </c>
      <c r="E58">
        <v>188.3</v>
      </c>
      <c r="F58">
        <v>263</v>
      </c>
      <c r="G58">
        <v>284</v>
      </c>
      <c r="H58">
        <v>2090</v>
      </c>
      <c r="I58">
        <v>0.35</v>
      </c>
      <c r="J58">
        <v>0.45</v>
      </c>
      <c r="K58">
        <v>0.45</v>
      </c>
      <c r="L58">
        <v>0</v>
      </c>
      <c r="M58">
        <v>408</v>
      </c>
      <c r="N58" t="s">
        <v>9</v>
      </c>
      <c r="O58" s="22">
        <f t="shared" si="1"/>
        <v>0.4</v>
      </c>
      <c r="P58">
        <f t="shared" si="2"/>
        <v>273.10000000000002</v>
      </c>
      <c r="Q58">
        <f t="shared" si="3"/>
        <v>5</v>
      </c>
      <c r="R58">
        <f t="shared" si="4"/>
        <v>4.5786497561869006E-7</v>
      </c>
    </row>
    <row r="59" spans="1:18">
      <c r="A59">
        <f t="shared" si="0"/>
        <v>268.55</v>
      </c>
      <c r="B59" t="s">
        <v>9</v>
      </c>
      <c r="C59">
        <v>0</v>
      </c>
      <c r="D59">
        <v>0</v>
      </c>
      <c r="E59">
        <v>0</v>
      </c>
      <c r="F59">
        <v>258</v>
      </c>
      <c r="G59">
        <v>279.10000000000002</v>
      </c>
      <c r="H59">
        <v>2095</v>
      </c>
      <c r="I59">
        <v>0.4</v>
      </c>
      <c r="J59">
        <v>0.5</v>
      </c>
      <c r="K59">
        <v>0.35</v>
      </c>
      <c r="L59">
        <v>0</v>
      </c>
      <c r="M59">
        <v>763</v>
      </c>
      <c r="N59" t="s">
        <v>9</v>
      </c>
      <c r="O59" s="22">
        <f t="shared" si="1"/>
        <v>0.45</v>
      </c>
      <c r="P59">
        <f t="shared" si="2"/>
        <v>268.10000000000002</v>
      </c>
      <c r="Q59">
        <f t="shared" si="3"/>
        <v>5</v>
      </c>
      <c r="R59">
        <f t="shared" si="4"/>
        <v>5.1264232944674497E-7</v>
      </c>
    </row>
    <row r="60" spans="1:18">
      <c r="A60">
        <f t="shared" si="0"/>
        <v>263.55</v>
      </c>
      <c r="B60" t="s">
        <v>9</v>
      </c>
      <c r="C60">
        <v>0</v>
      </c>
      <c r="D60">
        <v>0</v>
      </c>
      <c r="E60">
        <v>0</v>
      </c>
      <c r="F60">
        <v>253</v>
      </c>
      <c r="G60">
        <v>274.10000000000002</v>
      </c>
      <c r="H60">
        <v>2100</v>
      </c>
      <c r="I60">
        <v>0.35</v>
      </c>
      <c r="J60">
        <v>0.45</v>
      </c>
      <c r="K60">
        <v>0.33</v>
      </c>
      <c r="L60">
        <v>205</v>
      </c>
      <c r="M60">
        <v>13180</v>
      </c>
      <c r="N60" t="s">
        <v>9</v>
      </c>
      <c r="O60" s="22">
        <f t="shared" si="1"/>
        <v>0.4</v>
      </c>
      <c r="P60">
        <f t="shared" si="2"/>
        <v>263.15000000000003</v>
      </c>
      <c r="Q60">
        <f t="shared" si="3"/>
        <v>5</v>
      </c>
      <c r="R60">
        <f t="shared" si="4"/>
        <v>4.5351473922902493E-7</v>
      </c>
    </row>
    <row r="61" spans="1:18">
      <c r="A61">
        <f t="shared" si="0"/>
        <v>258.64999999999998</v>
      </c>
      <c r="B61" t="s">
        <v>9</v>
      </c>
      <c r="C61">
        <v>0</v>
      </c>
      <c r="D61">
        <v>0</v>
      </c>
      <c r="E61">
        <v>0</v>
      </c>
      <c r="F61">
        <v>248.2</v>
      </c>
      <c r="G61">
        <v>269.10000000000002</v>
      </c>
      <c r="H61">
        <v>2105</v>
      </c>
      <c r="I61">
        <v>0.4</v>
      </c>
      <c r="J61">
        <v>0.5</v>
      </c>
      <c r="K61">
        <v>0.6</v>
      </c>
      <c r="L61">
        <v>0</v>
      </c>
      <c r="M61">
        <v>139</v>
      </c>
      <c r="N61" t="s">
        <v>9</v>
      </c>
      <c r="O61" s="22">
        <f t="shared" si="1"/>
        <v>0.45</v>
      </c>
      <c r="P61">
        <f t="shared" si="2"/>
        <v>258.2</v>
      </c>
      <c r="Q61">
        <f t="shared" si="3"/>
        <v>5</v>
      </c>
      <c r="R61">
        <f t="shared" si="4"/>
        <v>5.0778318786285344E-7</v>
      </c>
    </row>
    <row r="62" spans="1:18">
      <c r="A62">
        <f t="shared" si="0"/>
        <v>253.55</v>
      </c>
      <c r="B62" t="s">
        <v>9</v>
      </c>
      <c r="C62">
        <v>12</v>
      </c>
      <c r="D62">
        <v>0</v>
      </c>
      <c r="E62">
        <v>233</v>
      </c>
      <c r="F62">
        <v>243</v>
      </c>
      <c r="G62">
        <v>264.10000000000002</v>
      </c>
      <c r="H62">
        <v>2110</v>
      </c>
      <c r="I62">
        <v>0.45</v>
      </c>
      <c r="J62">
        <v>0.55000000000000004</v>
      </c>
      <c r="K62">
        <v>0.65</v>
      </c>
      <c r="L62">
        <v>0</v>
      </c>
      <c r="M62">
        <v>334</v>
      </c>
      <c r="N62" t="s">
        <v>9</v>
      </c>
      <c r="O62" s="22">
        <f t="shared" si="1"/>
        <v>0.5</v>
      </c>
      <c r="P62">
        <f t="shared" si="2"/>
        <v>253.05</v>
      </c>
      <c r="Q62">
        <f t="shared" si="3"/>
        <v>5</v>
      </c>
      <c r="R62">
        <f t="shared" si="4"/>
        <v>5.6153275982120795E-7</v>
      </c>
    </row>
    <row r="63" spans="1:18">
      <c r="A63">
        <f t="shared" si="0"/>
        <v>248.7</v>
      </c>
      <c r="B63" t="s">
        <v>9</v>
      </c>
      <c r="C63">
        <v>0</v>
      </c>
      <c r="D63">
        <v>0</v>
      </c>
      <c r="E63">
        <v>0</v>
      </c>
      <c r="F63">
        <v>238.2</v>
      </c>
      <c r="G63">
        <v>259.2</v>
      </c>
      <c r="H63">
        <v>2115</v>
      </c>
      <c r="I63">
        <v>0.45</v>
      </c>
      <c r="J63">
        <v>0.55000000000000004</v>
      </c>
      <c r="K63">
        <v>0.45</v>
      </c>
      <c r="L63">
        <v>0</v>
      </c>
      <c r="M63">
        <v>546</v>
      </c>
      <c r="N63" t="s">
        <v>9</v>
      </c>
      <c r="O63" s="22">
        <f t="shared" si="1"/>
        <v>0.5</v>
      </c>
      <c r="P63">
        <f t="shared" si="2"/>
        <v>248.2</v>
      </c>
      <c r="Q63">
        <f t="shared" si="3"/>
        <v>5</v>
      </c>
      <c r="R63">
        <f t="shared" si="4"/>
        <v>5.5888089689206334E-7</v>
      </c>
    </row>
    <row r="64" spans="1:18">
      <c r="A64">
        <f t="shared" si="0"/>
        <v>243.5</v>
      </c>
      <c r="B64" t="s">
        <v>9</v>
      </c>
      <c r="C64">
        <v>1</v>
      </c>
      <c r="D64">
        <v>0</v>
      </c>
      <c r="E64">
        <v>249.17</v>
      </c>
      <c r="F64">
        <v>232.8</v>
      </c>
      <c r="G64">
        <v>254.2</v>
      </c>
      <c r="H64">
        <v>2120</v>
      </c>
      <c r="I64">
        <v>0.45</v>
      </c>
      <c r="J64">
        <v>0.55000000000000004</v>
      </c>
      <c r="K64">
        <v>0.6</v>
      </c>
      <c r="L64">
        <v>1</v>
      </c>
      <c r="M64">
        <v>2348</v>
      </c>
      <c r="N64" t="s">
        <v>9</v>
      </c>
      <c r="O64" s="22">
        <f t="shared" si="1"/>
        <v>0.5</v>
      </c>
      <c r="P64">
        <f t="shared" si="2"/>
        <v>243</v>
      </c>
      <c r="Q64">
        <f t="shared" si="3"/>
        <v>5</v>
      </c>
      <c r="R64">
        <f t="shared" si="4"/>
        <v>5.5624777500889993E-7</v>
      </c>
    </row>
    <row r="65" spans="1:18">
      <c r="A65">
        <f t="shared" si="0"/>
        <v>239.15</v>
      </c>
      <c r="B65" t="s">
        <v>9</v>
      </c>
      <c r="C65">
        <v>0</v>
      </c>
      <c r="D65">
        <v>0</v>
      </c>
      <c r="E65">
        <v>0</v>
      </c>
      <c r="F65">
        <v>232</v>
      </c>
      <c r="G65">
        <v>246.3</v>
      </c>
      <c r="H65">
        <v>2125</v>
      </c>
      <c r="I65">
        <v>0.45</v>
      </c>
      <c r="J65">
        <v>0.55000000000000004</v>
      </c>
      <c r="K65">
        <v>0.6</v>
      </c>
      <c r="L65">
        <v>201</v>
      </c>
      <c r="M65">
        <v>5234</v>
      </c>
      <c r="N65" t="s">
        <v>9</v>
      </c>
      <c r="O65" s="22">
        <f t="shared" si="1"/>
        <v>0.5</v>
      </c>
      <c r="P65">
        <f t="shared" si="2"/>
        <v>238.65</v>
      </c>
      <c r="Q65">
        <f t="shared" si="3"/>
        <v>5</v>
      </c>
      <c r="R65">
        <f t="shared" si="4"/>
        <v>5.5363321799307962E-7</v>
      </c>
    </row>
    <row r="66" spans="1:18">
      <c r="A66">
        <f t="shared" si="0"/>
        <v>233.85</v>
      </c>
      <c r="B66" t="s">
        <v>9</v>
      </c>
      <c r="C66">
        <v>0</v>
      </c>
      <c r="D66">
        <v>0</v>
      </c>
      <c r="E66">
        <v>0</v>
      </c>
      <c r="F66">
        <v>227</v>
      </c>
      <c r="G66">
        <v>240.7</v>
      </c>
      <c r="H66">
        <v>2130</v>
      </c>
      <c r="I66">
        <v>0.5</v>
      </c>
      <c r="J66">
        <v>0.6</v>
      </c>
      <c r="K66">
        <v>0.75</v>
      </c>
      <c r="L66">
        <v>13</v>
      </c>
      <c r="M66">
        <v>1788</v>
      </c>
      <c r="N66" t="s">
        <v>9</v>
      </c>
      <c r="O66" s="22">
        <f t="shared" si="1"/>
        <v>0.55000000000000004</v>
      </c>
      <c r="P66">
        <f t="shared" si="2"/>
        <v>233.29999999999998</v>
      </c>
      <c r="Q66">
        <f t="shared" si="3"/>
        <v>5</v>
      </c>
      <c r="R66">
        <f t="shared" si="4"/>
        <v>6.0614075690449422E-7</v>
      </c>
    </row>
    <row r="67" spans="1:18">
      <c r="A67">
        <f t="shared" si="0"/>
        <v>229.2</v>
      </c>
      <c r="B67" t="s">
        <v>9</v>
      </c>
      <c r="C67">
        <v>0</v>
      </c>
      <c r="D67">
        <v>0</v>
      </c>
      <c r="E67">
        <v>0</v>
      </c>
      <c r="F67">
        <v>222</v>
      </c>
      <c r="G67">
        <v>236.4</v>
      </c>
      <c r="H67">
        <v>2135</v>
      </c>
      <c r="I67">
        <v>0.55000000000000004</v>
      </c>
      <c r="J67">
        <v>0.65</v>
      </c>
      <c r="K67">
        <v>0.5</v>
      </c>
      <c r="L67">
        <v>0</v>
      </c>
      <c r="M67">
        <v>260</v>
      </c>
      <c r="N67" t="s">
        <v>9</v>
      </c>
      <c r="O67" s="22">
        <f t="shared" si="1"/>
        <v>0.60000000000000009</v>
      </c>
      <c r="P67">
        <f t="shared" si="2"/>
        <v>228.6</v>
      </c>
      <c r="Q67">
        <f t="shared" si="3"/>
        <v>5</v>
      </c>
      <c r="R67">
        <f t="shared" si="4"/>
        <v>6.5815092497627923E-7</v>
      </c>
    </row>
    <row r="68" spans="1:18">
      <c r="A68">
        <f t="shared" si="0"/>
        <v>224.2</v>
      </c>
      <c r="B68" t="s">
        <v>9</v>
      </c>
      <c r="C68">
        <v>5</v>
      </c>
      <c r="D68">
        <v>0</v>
      </c>
      <c r="E68">
        <v>245.05</v>
      </c>
      <c r="F68">
        <v>217</v>
      </c>
      <c r="G68">
        <v>231.4</v>
      </c>
      <c r="H68">
        <v>2140</v>
      </c>
      <c r="I68">
        <v>0.55000000000000004</v>
      </c>
      <c r="J68">
        <v>0.65</v>
      </c>
      <c r="K68">
        <v>0.74</v>
      </c>
      <c r="L68">
        <v>0</v>
      </c>
      <c r="M68">
        <v>314</v>
      </c>
      <c r="N68" t="s">
        <v>9</v>
      </c>
      <c r="O68" s="22">
        <f t="shared" si="1"/>
        <v>0.60000000000000009</v>
      </c>
      <c r="P68">
        <f t="shared" si="2"/>
        <v>223.6</v>
      </c>
      <c r="Q68">
        <f t="shared" si="3"/>
        <v>5</v>
      </c>
      <c r="R68">
        <f t="shared" si="4"/>
        <v>6.550790462049088E-7</v>
      </c>
    </row>
    <row r="69" spans="1:18">
      <c r="A69">
        <f t="shared" si="0"/>
        <v>219.25</v>
      </c>
      <c r="B69" t="s">
        <v>9</v>
      </c>
      <c r="C69">
        <v>2</v>
      </c>
      <c r="D69">
        <v>0</v>
      </c>
      <c r="E69">
        <v>138.1</v>
      </c>
      <c r="F69">
        <v>212</v>
      </c>
      <c r="G69">
        <v>226.5</v>
      </c>
      <c r="H69">
        <v>2145</v>
      </c>
      <c r="I69">
        <v>0.55000000000000004</v>
      </c>
      <c r="J69">
        <v>0.7</v>
      </c>
      <c r="K69">
        <v>0.85</v>
      </c>
      <c r="L69">
        <v>0</v>
      </c>
      <c r="M69">
        <v>2416</v>
      </c>
      <c r="N69" t="s">
        <v>9</v>
      </c>
      <c r="O69" s="22">
        <f t="shared" si="1"/>
        <v>0.625</v>
      </c>
      <c r="P69">
        <f t="shared" si="2"/>
        <v>218.625</v>
      </c>
      <c r="Q69">
        <f t="shared" si="3"/>
        <v>5</v>
      </c>
      <c r="R69">
        <f t="shared" si="4"/>
        <v>6.7919648339228758E-7</v>
      </c>
    </row>
    <row r="70" spans="1:18">
      <c r="A70">
        <f t="shared" ref="A70:A133" si="5">IF(F70 &lt;&gt; 0, 0.5*(F70+G70),0)</f>
        <v>214.3</v>
      </c>
      <c r="B70" t="s">
        <v>9</v>
      </c>
      <c r="C70">
        <v>2</v>
      </c>
      <c r="D70">
        <v>0</v>
      </c>
      <c r="E70">
        <v>235.05</v>
      </c>
      <c r="F70">
        <v>207.1</v>
      </c>
      <c r="G70">
        <v>221.5</v>
      </c>
      <c r="H70">
        <v>2150</v>
      </c>
      <c r="I70">
        <v>0.6</v>
      </c>
      <c r="J70">
        <v>0.7</v>
      </c>
      <c r="K70">
        <v>0.5</v>
      </c>
      <c r="L70">
        <v>0</v>
      </c>
      <c r="M70">
        <v>2292</v>
      </c>
      <c r="N70" t="s">
        <v>9</v>
      </c>
      <c r="O70" s="22">
        <f t="shared" ref="O70:O133" si="6">IF(I70&lt;&gt;0,0.5*(I70+J70),0)</f>
        <v>0.64999999999999991</v>
      </c>
      <c r="P70">
        <f t="shared" ref="P70:P133" si="7">ABS(A70-O70)</f>
        <v>213.65</v>
      </c>
      <c r="Q70">
        <f t="shared" si="3"/>
        <v>5</v>
      </c>
      <c r="R70">
        <f t="shared" si="4"/>
        <v>7.0308274743104372E-7</v>
      </c>
    </row>
    <row r="71" spans="1:18">
      <c r="A71">
        <f t="shared" si="5"/>
        <v>208.85</v>
      </c>
      <c r="B71" t="s">
        <v>9</v>
      </c>
      <c r="C71">
        <v>0</v>
      </c>
      <c r="D71">
        <v>0</v>
      </c>
      <c r="E71">
        <v>0</v>
      </c>
      <c r="F71">
        <v>202.1</v>
      </c>
      <c r="G71">
        <v>215.6</v>
      </c>
      <c r="H71">
        <v>2155</v>
      </c>
      <c r="I71">
        <v>0.6</v>
      </c>
      <c r="J71">
        <v>0.75</v>
      </c>
      <c r="K71">
        <v>0.6</v>
      </c>
      <c r="L71">
        <v>0</v>
      </c>
      <c r="M71">
        <v>277</v>
      </c>
      <c r="N71" t="s">
        <v>9</v>
      </c>
      <c r="O71" s="22">
        <f t="shared" si="6"/>
        <v>0.67500000000000004</v>
      </c>
      <c r="P71">
        <f t="shared" si="7"/>
        <v>208.17499999999998</v>
      </c>
      <c r="Q71">
        <f t="shared" ref="Q71:Q134" si="8">(H72-H70)/2</f>
        <v>5</v>
      </c>
      <c r="R71">
        <f t="shared" si="4"/>
        <v>7.2674027379266904E-7</v>
      </c>
    </row>
    <row r="72" spans="1:18">
      <c r="A72">
        <f t="shared" si="5"/>
        <v>203.85</v>
      </c>
      <c r="B72" t="s">
        <v>9</v>
      </c>
      <c r="C72">
        <v>39</v>
      </c>
      <c r="D72">
        <v>0</v>
      </c>
      <c r="E72">
        <v>228.15</v>
      </c>
      <c r="F72">
        <v>197.1</v>
      </c>
      <c r="G72">
        <v>210.6</v>
      </c>
      <c r="H72">
        <v>2160</v>
      </c>
      <c r="I72">
        <v>0.65</v>
      </c>
      <c r="J72">
        <v>0.75</v>
      </c>
      <c r="K72">
        <v>0.95</v>
      </c>
      <c r="L72">
        <v>0</v>
      </c>
      <c r="M72">
        <v>548</v>
      </c>
      <c r="N72" t="s">
        <v>9</v>
      </c>
      <c r="O72" s="22">
        <f t="shared" si="6"/>
        <v>0.7</v>
      </c>
      <c r="P72">
        <f t="shared" si="7"/>
        <v>203.15</v>
      </c>
      <c r="Q72">
        <f t="shared" si="8"/>
        <v>5</v>
      </c>
      <c r="R72">
        <f t="shared" si="4"/>
        <v>7.5017146776406033E-7</v>
      </c>
    </row>
    <row r="73" spans="1:18">
      <c r="A73">
        <f t="shared" si="5"/>
        <v>198.89999999999998</v>
      </c>
      <c r="B73" t="s">
        <v>9</v>
      </c>
      <c r="C73">
        <v>13</v>
      </c>
      <c r="D73">
        <v>0</v>
      </c>
      <c r="E73">
        <v>178.8</v>
      </c>
      <c r="F73">
        <v>192.2</v>
      </c>
      <c r="G73">
        <v>205.6</v>
      </c>
      <c r="H73">
        <v>2165</v>
      </c>
      <c r="I73">
        <v>0.65</v>
      </c>
      <c r="J73">
        <v>0.8</v>
      </c>
      <c r="K73">
        <v>0.73</v>
      </c>
      <c r="L73">
        <v>4</v>
      </c>
      <c r="M73">
        <v>290</v>
      </c>
      <c r="N73" t="s">
        <v>9</v>
      </c>
      <c r="O73" s="22">
        <f t="shared" si="6"/>
        <v>0.72500000000000009</v>
      </c>
      <c r="P73">
        <f t="shared" si="7"/>
        <v>198.17499999999998</v>
      </c>
      <c r="Q73">
        <f t="shared" si="8"/>
        <v>5</v>
      </c>
      <c r="R73">
        <f t="shared" si="4"/>
        <v>7.7337870488401993E-7</v>
      </c>
    </row>
    <row r="74" spans="1:18">
      <c r="A74">
        <f t="shared" si="5"/>
        <v>193.89999999999998</v>
      </c>
      <c r="B74" t="s">
        <v>9</v>
      </c>
      <c r="C74">
        <v>92</v>
      </c>
      <c r="D74">
        <v>0</v>
      </c>
      <c r="E74">
        <v>201.8</v>
      </c>
      <c r="F74">
        <v>187.2</v>
      </c>
      <c r="G74">
        <v>200.6</v>
      </c>
      <c r="H74">
        <v>2170</v>
      </c>
      <c r="I74">
        <v>0.7</v>
      </c>
      <c r="J74">
        <v>0.8</v>
      </c>
      <c r="K74">
        <v>0.54</v>
      </c>
      <c r="L74">
        <v>0</v>
      </c>
      <c r="M74">
        <v>244</v>
      </c>
      <c r="N74" t="s">
        <v>9</v>
      </c>
      <c r="O74" s="22">
        <f t="shared" si="6"/>
        <v>0.75</v>
      </c>
      <c r="P74">
        <f t="shared" si="7"/>
        <v>193.14999999999998</v>
      </c>
      <c r="Q74">
        <f t="shared" si="8"/>
        <v>5</v>
      </c>
      <c r="R74">
        <f t="shared" si="4"/>
        <v>7.9636433137250741E-7</v>
      </c>
    </row>
    <row r="75" spans="1:18">
      <c r="A75">
        <f t="shared" si="5"/>
        <v>188.85</v>
      </c>
      <c r="B75" t="s">
        <v>9</v>
      </c>
      <c r="C75">
        <v>10</v>
      </c>
      <c r="D75">
        <v>0</v>
      </c>
      <c r="E75">
        <v>210.7</v>
      </c>
      <c r="F75">
        <v>182</v>
      </c>
      <c r="G75">
        <v>195.7</v>
      </c>
      <c r="H75">
        <v>2175</v>
      </c>
      <c r="I75">
        <v>0.7</v>
      </c>
      <c r="J75">
        <v>0.85</v>
      </c>
      <c r="K75">
        <v>0.55000000000000004</v>
      </c>
      <c r="L75">
        <v>1</v>
      </c>
      <c r="M75">
        <v>4682</v>
      </c>
      <c r="N75" t="s">
        <v>9</v>
      </c>
      <c r="O75" s="22">
        <f t="shared" si="6"/>
        <v>0.77499999999999991</v>
      </c>
      <c r="P75">
        <f t="shared" si="7"/>
        <v>188.07499999999999</v>
      </c>
      <c r="Q75">
        <f t="shared" si="8"/>
        <v>5</v>
      </c>
      <c r="R75">
        <f t="shared" si="4"/>
        <v>8.1913066455278098E-7</v>
      </c>
    </row>
    <row r="76" spans="1:18">
      <c r="A76">
        <f t="shared" si="5"/>
        <v>184</v>
      </c>
      <c r="B76" t="s">
        <v>9</v>
      </c>
      <c r="C76">
        <v>0</v>
      </c>
      <c r="D76">
        <v>0</v>
      </c>
      <c r="E76">
        <v>0</v>
      </c>
      <c r="F76">
        <v>177.3</v>
      </c>
      <c r="G76">
        <v>190.7</v>
      </c>
      <c r="H76">
        <v>2180</v>
      </c>
      <c r="I76">
        <v>0.75</v>
      </c>
      <c r="J76">
        <v>0.85</v>
      </c>
      <c r="K76">
        <v>0.69</v>
      </c>
      <c r="L76">
        <v>2</v>
      </c>
      <c r="M76">
        <v>519</v>
      </c>
      <c r="N76" t="s">
        <v>9</v>
      </c>
      <c r="O76" s="22">
        <f t="shared" si="6"/>
        <v>0.8</v>
      </c>
      <c r="P76">
        <f t="shared" si="7"/>
        <v>183.2</v>
      </c>
      <c r="Q76">
        <f t="shared" si="8"/>
        <v>5</v>
      </c>
      <c r="R76">
        <f t="shared" si="4"/>
        <v>8.4167999326656008E-7</v>
      </c>
    </row>
    <row r="77" spans="1:18">
      <c r="A77">
        <f t="shared" si="5"/>
        <v>179</v>
      </c>
      <c r="B77" t="s">
        <v>9</v>
      </c>
      <c r="C77">
        <v>1</v>
      </c>
      <c r="D77">
        <v>0</v>
      </c>
      <c r="E77">
        <v>102.9</v>
      </c>
      <c r="F77">
        <v>172.3</v>
      </c>
      <c r="G77">
        <v>185.7</v>
      </c>
      <c r="H77">
        <v>2185</v>
      </c>
      <c r="I77">
        <v>0.75</v>
      </c>
      <c r="J77">
        <v>0.9</v>
      </c>
      <c r="K77">
        <v>0.99</v>
      </c>
      <c r="L77">
        <v>1</v>
      </c>
      <c r="M77">
        <v>4029</v>
      </c>
      <c r="N77" t="s">
        <v>9</v>
      </c>
      <c r="O77" s="22">
        <f t="shared" si="6"/>
        <v>0.82499999999999996</v>
      </c>
      <c r="P77">
        <f t="shared" si="7"/>
        <v>178.17500000000001</v>
      </c>
      <c r="Q77">
        <f t="shared" si="8"/>
        <v>5</v>
      </c>
      <c r="R77">
        <f t="shared" si="4"/>
        <v>8.6401457828233901E-7</v>
      </c>
    </row>
    <row r="78" spans="1:18">
      <c r="A78">
        <f t="shared" si="5"/>
        <v>174.05</v>
      </c>
      <c r="B78" t="s">
        <v>9</v>
      </c>
      <c r="C78">
        <v>1</v>
      </c>
      <c r="D78">
        <v>0</v>
      </c>
      <c r="E78">
        <v>171.44</v>
      </c>
      <c r="F78">
        <v>167.3</v>
      </c>
      <c r="G78">
        <v>180.8</v>
      </c>
      <c r="H78">
        <v>2190</v>
      </c>
      <c r="I78">
        <v>0.8</v>
      </c>
      <c r="J78">
        <v>0.9</v>
      </c>
      <c r="K78">
        <v>0.64</v>
      </c>
      <c r="L78">
        <v>1</v>
      </c>
      <c r="M78">
        <v>295</v>
      </c>
      <c r="N78" t="s">
        <v>9</v>
      </c>
      <c r="O78" s="22">
        <f t="shared" si="6"/>
        <v>0.85000000000000009</v>
      </c>
      <c r="P78">
        <f t="shared" si="7"/>
        <v>173.20000000000002</v>
      </c>
      <c r="Q78">
        <f t="shared" si="8"/>
        <v>5</v>
      </c>
      <c r="R78">
        <f t="shared" si="4"/>
        <v>8.8613665269698302E-7</v>
      </c>
    </row>
    <row r="79" spans="1:18">
      <c r="A79">
        <f t="shared" si="5"/>
        <v>169.05</v>
      </c>
      <c r="B79" t="s">
        <v>9</v>
      </c>
      <c r="C79">
        <v>24</v>
      </c>
      <c r="D79">
        <v>0</v>
      </c>
      <c r="E79">
        <v>166.01</v>
      </c>
      <c r="F79">
        <v>162.30000000000001</v>
      </c>
      <c r="G79">
        <v>175.8</v>
      </c>
      <c r="H79">
        <v>2195</v>
      </c>
      <c r="I79">
        <v>0.85</v>
      </c>
      <c r="J79">
        <v>0.95</v>
      </c>
      <c r="K79">
        <v>0.85</v>
      </c>
      <c r="L79">
        <v>0</v>
      </c>
      <c r="M79">
        <v>431</v>
      </c>
      <c r="N79" t="s">
        <v>9</v>
      </c>
      <c r="O79" s="22">
        <f t="shared" si="6"/>
        <v>0.89999999999999991</v>
      </c>
      <c r="P79">
        <f t="shared" si="7"/>
        <v>168.15</v>
      </c>
      <c r="Q79">
        <f t="shared" si="8"/>
        <v>5</v>
      </c>
      <c r="R79">
        <f t="shared" si="4"/>
        <v>9.3399266296874759E-7</v>
      </c>
    </row>
    <row r="80" spans="1:18">
      <c r="A80">
        <f t="shared" si="5"/>
        <v>164.10000000000002</v>
      </c>
      <c r="B80" t="s">
        <v>9</v>
      </c>
      <c r="C80">
        <v>20</v>
      </c>
      <c r="D80">
        <v>0</v>
      </c>
      <c r="E80">
        <v>172.6</v>
      </c>
      <c r="F80">
        <v>157.4</v>
      </c>
      <c r="G80">
        <v>170.8</v>
      </c>
      <c r="H80">
        <v>2200</v>
      </c>
      <c r="I80">
        <v>0.85</v>
      </c>
      <c r="J80">
        <v>0.9</v>
      </c>
      <c r="K80">
        <v>0.75</v>
      </c>
      <c r="L80">
        <v>42</v>
      </c>
      <c r="M80">
        <v>18662</v>
      </c>
      <c r="N80" t="s">
        <v>9</v>
      </c>
      <c r="O80" s="22">
        <f t="shared" si="6"/>
        <v>0.875</v>
      </c>
      <c r="P80">
        <f t="shared" si="7"/>
        <v>163.22500000000002</v>
      </c>
      <c r="Q80">
        <f t="shared" si="8"/>
        <v>5</v>
      </c>
      <c r="R80">
        <f t="shared" si="4"/>
        <v>9.0392561983471075E-7</v>
      </c>
    </row>
    <row r="81" spans="1:18">
      <c r="A81">
        <f t="shared" si="5"/>
        <v>159.15</v>
      </c>
      <c r="B81" t="s">
        <v>9</v>
      </c>
      <c r="C81">
        <v>23</v>
      </c>
      <c r="D81">
        <v>0</v>
      </c>
      <c r="E81">
        <v>167.7</v>
      </c>
      <c r="F81">
        <v>152.4</v>
      </c>
      <c r="G81">
        <v>165.9</v>
      </c>
      <c r="H81">
        <v>2205</v>
      </c>
      <c r="I81">
        <v>0.9</v>
      </c>
      <c r="J81">
        <v>1</v>
      </c>
      <c r="K81">
        <v>0.75</v>
      </c>
      <c r="L81">
        <v>0</v>
      </c>
      <c r="M81">
        <v>805</v>
      </c>
      <c r="N81" t="s">
        <v>9</v>
      </c>
      <c r="O81" s="22">
        <f t="shared" si="6"/>
        <v>0.95</v>
      </c>
      <c r="P81">
        <f t="shared" si="7"/>
        <v>158.20000000000002</v>
      </c>
      <c r="Q81">
        <f t="shared" si="8"/>
        <v>5</v>
      </c>
      <c r="R81">
        <f t="shared" si="4"/>
        <v>9.7695918881535995E-7</v>
      </c>
    </row>
    <row r="82" spans="1:18">
      <c r="A82">
        <f t="shared" si="5"/>
        <v>154.19999999999999</v>
      </c>
      <c r="B82" t="s">
        <v>9</v>
      </c>
      <c r="C82">
        <v>13</v>
      </c>
      <c r="D82">
        <v>0</v>
      </c>
      <c r="E82">
        <v>163.5</v>
      </c>
      <c r="F82">
        <v>147.5</v>
      </c>
      <c r="G82">
        <v>160.9</v>
      </c>
      <c r="H82">
        <v>2210</v>
      </c>
      <c r="I82">
        <v>0.9</v>
      </c>
      <c r="J82">
        <v>1</v>
      </c>
      <c r="K82">
        <v>0.8</v>
      </c>
      <c r="L82">
        <v>54</v>
      </c>
      <c r="M82">
        <v>438</v>
      </c>
      <c r="N82" t="s">
        <v>9</v>
      </c>
      <c r="O82" s="22">
        <f t="shared" si="6"/>
        <v>0.95</v>
      </c>
      <c r="P82">
        <f t="shared" si="7"/>
        <v>153.25</v>
      </c>
      <c r="Q82">
        <f t="shared" si="8"/>
        <v>5</v>
      </c>
      <c r="R82">
        <f t="shared" si="4"/>
        <v>9.725435597141745E-7</v>
      </c>
    </row>
    <row r="83" spans="1:18">
      <c r="A83">
        <f t="shared" si="5"/>
        <v>149.19999999999999</v>
      </c>
      <c r="B83" t="s">
        <v>9</v>
      </c>
      <c r="C83">
        <v>3</v>
      </c>
      <c r="D83">
        <v>0</v>
      </c>
      <c r="E83">
        <v>86.62</v>
      </c>
      <c r="F83">
        <v>142.5</v>
      </c>
      <c r="G83">
        <v>155.9</v>
      </c>
      <c r="H83">
        <v>2215</v>
      </c>
      <c r="I83">
        <v>0.9</v>
      </c>
      <c r="J83">
        <v>1.05</v>
      </c>
      <c r="K83">
        <v>1.02</v>
      </c>
      <c r="L83">
        <v>74</v>
      </c>
      <c r="M83">
        <v>10806</v>
      </c>
      <c r="N83" t="s">
        <v>9</v>
      </c>
      <c r="O83" s="22">
        <f t="shared" si="6"/>
        <v>0.97500000000000009</v>
      </c>
      <c r="P83">
        <f t="shared" si="7"/>
        <v>148.22499999999999</v>
      </c>
      <c r="Q83">
        <f t="shared" si="8"/>
        <v>5</v>
      </c>
      <c r="R83">
        <f t="shared" si="4"/>
        <v>9.9363563635993055E-7</v>
      </c>
    </row>
    <row r="84" spans="1:18">
      <c r="A84">
        <f t="shared" si="5"/>
        <v>144.25</v>
      </c>
      <c r="B84" t="s">
        <v>9</v>
      </c>
      <c r="C84">
        <v>32</v>
      </c>
      <c r="D84">
        <v>0</v>
      </c>
      <c r="E84">
        <v>153.1</v>
      </c>
      <c r="F84">
        <v>137.5</v>
      </c>
      <c r="G84">
        <v>151</v>
      </c>
      <c r="H84">
        <v>2220</v>
      </c>
      <c r="I84">
        <v>1</v>
      </c>
      <c r="J84">
        <v>1.1000000000000001</v>
      </c>
      <c r="K84">
        <v>1.05</v>
      </c>
      <c r="L84">
        <v>0</v>
      </c>
      <c r="M84">
        <v>657</v>
      </c>
      <c r="N84" t="s">
        <v>9</v>
      </c>
      <c r="O84" s="22">
        <f t="shared" si="6"/>
        <v>1.05</v>
      </c>
      <c r="P84">
        <f t="shared" si="7"/>
        <v>143.19999999999999</v>
      </c>
      <c r="Q84">
        <f t="shared" si="8"/>
        <v>5</v>
      </c>
      <c r="R84">
        <f t="shared" ref="R84:R112" si="9">O84*Q84/H84^2</f>
        <v>1.0652544436328219E-6</v>
      </c>
    </row>
    <row r="85" spans="1:18">
      <c r="A85">
        <f t="shared" si="5"/>
        <v>139.30000000000001</v>
      </c>
      <c r="B85" t="s">
        <v>9</v>
      </c>
      <c r="C85">
        <v>14</v>
      </c>
      <c r="D85">
        <v>0</v>
      </c>
      <c r="E85">
        <v>146.79</v>
      </c>
      <c r="F85">
        <v>132.6</v>
      </c>
      <c r="G85">
        <v>146</v>
      </c>
      <c r="H85">
        <v>2225</v>
      </c>
      <c r="I85">
        <v>1</v>
      </c>
      <c r="J85">
        <v>1.1000000000000001</v>
      </c>
      <c r="K85">
        <v>1.1000000000000001</v>
      </c>
      <c r="L85">
        <v>1026</v>
      </c>
      <c r="M85">
        <v>15277</v>
      </c>
      <c r="N85" t="s">
        <v>9</v>
      </c>
      <c r="O85" s="22">
        <f t="shared" si="6"/>
        <v>1.05</v>
      </c>
      <c r="P85">
        <f t="shared" si="7"/>
        <v>138.25</v>
      </c>
      <c r="Q85">
        <f t="shared" si="8"/>
        <v>5</v>
      </c>
      <c r="R85">
        <f t="shared" si="9"/>
        <v>1.0604721626057316E-6</v>
      </c>
    </row>
    <row r="86" spans="1:18">
      <c r="A86">
        <f t="shared" si="5"/>
        <v>134.35</v>
      </c>
      <c r="B86" t="s">
        <v>9</v>
      </c>
      <c r="C86">
        <v>49</v>
      </c>
      <c r="D86">
        <v>0</v>
      </c>
      <c r="E86">
        <v>143.15</v>
      </c>
      <c r="F86">
        <v>127.6</v>
      </c>
      <c r="G86">
        <v>141.1</v>
      </c>
      <c r="H86">
        <v>2230</v>
      </c>
      <c r="I86">
        <v>1.1000000000000001</v>
      </c>
      <c r="J86">
        <v>1.2</v>
      </c>
      <c r="K86">
        <v>0.95</v>
      </c>
      <c r="L86">
        <v>0</v>
      </c>
      <c r="M86">
        <v>1182</v>
      </c>
      <c r="N86" t="s">
        <v>9</v>
      </c>
      <c r="O86" s="22">
        <f t="shared" si="6"/>
        <v>1.1499999999999999</v>
      </c>
      <c r="P86">
        <f t="shared" si="7"/>
        <v>133.19999999999999</v>
      </c>
      <c r="Q86">
        <f t="shared" si="8"/>
        <v>5</v>
      </c>
      <c r="R86">
        <f t="shared" si="9"/>
        <v>1.1562669669609282E-6</v>
      </c>
    </row>
    <row r="87" spans="1:18">
      <c r="A87">
        <f t="shared" si="5"/>
        <v>129.4</v>
      </c>
      <c r="B87" t="s">
        <v>9</v>
      </c>
      <c r="C87">
        <v>13</v>
      </c>
      <c r="D87">
        <v>0</v>
      </c>
      <c r="E87">
        <v>140.13</v>
      </c>
      <c r="F87">
        <v>122.7</v>
      </c>
      <c r="G87">
        <v>136.1</v>
      </c>
      <c r="H87">
        <v>2235</v>
      </c>
      <c r="I87">
        <v>1.1000000000000001</v>
      </c>
      <c r="J87">
        <v>1.2</v>
      </c>
      <c r="K87">
        <v>1.22</v>
      </c>
      <c r="L87">
        <v>226</v>
      </c>
      <c r="M87">
        <v>430</v>
      </c>
      <c r="N87" t="s">
        <v>9</v>
      </c>
      <c r="O87" s="22">
        <f t="shared" si="6"/>
        <v>1.1499999999999999</v>
      </c>
      <c r="P87">
        <f t="shared" si="7"/>
        <v>128.25</v>
      </c>
      <c r="Q87">
        <f t="shared" si="8"/>
        <v>5</v>
      </c>
      <c r="R87">
        <f t="shared" si="9"/>
        <v>1.1510992998313389E-6</v>
      </c>
    </row>
    <row r="88" spans="1:18">
      <c r="A88">
        <f t="shared" si="5"/>
        <v>124.44999999999999</v>
      </c>
      <c r="B88" t="s">
        <v>9</v>
      </c>
      <c r="C88">
        <v>30</v>
      </c>
      <c r="D88">
        <v>0</v>
      </c>
      <c r="E88">
        <v>131.80000000000001</v>
      </c>
      <c r="F88">
        <v>117.7</v>
      </c>
      <c r="G88">
        <v>131.19999999999999</v>
      </c>
      <c r="H88">
        <v>2240</v>
      </c>
      <c r="I88">
        <v>1.2</v>
      </c>
      <c r="J88">
        <v>1.35</v>
      </c>
      <c r="K88">
        <v>1.02</v>
      </c>
      <c r="L88">
        <v>4</v>
      </c>
      <c r="M88">
        <v>1652</v>
      </c>
      <c r="N88" t="s">
        <v>9</v>
      </c>
      <c r="O88" s="22">
        <f t="shared" si="6"/>
        <v>1.2749999999999999</v>
      </c>
      <c r="P88">
        <f t="shared" si="7"/>
        <v>123.17499999999998</v>
      </c>
      <c r="Q88">
        <f t="shared" si="8"/>
        <v>5</v>
      </c>
      <c r="R88">
        <f t="shared" si="9"/>
        <v>1.2705277423469388E-6</v>
      </c>
    </row>
    <row r="89" spans="1:18">
      <c r="A89">
        <f t="shared" si="5"/>
        <v>119.44999999999999</v>
      </c>
      <c r="B89" t="s">
        <v>9</v>
      </c>
      <c r="C89">
        <v>13</v>
      </c>
      <c r="D89">
        <v>0</v>
      </c>
      <c r="E89">
        <v>131.5</v>
      </c>
      <c r="F89">
        <v>112.6</v>
      </c>
      <c r="G89">
        <v>126.3</v>
      </c>
      <c r="H89">
        <v>2245</v>
      </c>
      <c r="I89">
        <v>1.3</v>
      </c>
      <c r="J89">
        <v>1.4</v>
      </c>
      <c r="K89">
        <v>1.05</v>
      </c>
      <c r="L89">
        <v>0</v>
      </c>
      <c r="M89">
        <v>5025</v>
      </c>
      <c r="N89" t="s">
        <v>9</v>
      </c>
      <c r="O89" s="22">
        <f t="shared" si="6"/>
        <v>1.35</v>
      </c>
      <c r="P89">
        <f t="shared" si="7"/>
        <v>118.1</v>
      </c>
      <c r="Q89">
        <f t="shared" si="8"/>
        <v>5</v>
      </c>
      <c r="R89">
        <f t="shared" si="9"/>
        <v>1.339279071036354E-6</v>
      </c>
    </row>
    <row r="90" spans="1:18">
      <c r="A90">
        <f t="shared" si="5"/>
        <v>115.15</v>
      </c>
      <c r="B90" t="s">
        <v>9</v>
      </c>
      <c r="C90">
        <v>1452</v>
      </c>
      <c r="D90">
        <v>0</v>
      </c>
      <c r="E90">
        <v>121.05</v>
      </c>
      <c r="F90">
        <v>110.5</v>
      </c>
      <c r="G90">
        <v>119.8</v>
      </c>
      <c r="H90">
        <v>2250</v>
      </c>
      <c r="I90">
        <v>1.25</v>
      </c>
      <c r="J90">
        <v>1.4</v>
      </c>
      <c r="K90">
        <v>1.1000000000000001</v>
      </c>
      <c r="L90">
        <v>5115</v>
      </c>
      <c r="M90">
        <v>14214</v>
      </c>
      <c r="N90" t="s">
        <v>9</v>
      </c>
      <c r="O90" s="22">
        <f t="shared" si="6"/>
        <v>1.325</v>
      </c>
      <c r="P90">
        <f t="shared" si="7"/>
        <v>113.825</v>
      </c>
      <c r="Q90">
        <f t="shared" si="8"/>
        <v>5</v>
      </c>
      <c r="R90">
        <f t="shared" si="9"/>
        <v>1.308641975308642E-6</v>
      </c>
    </row>
    <row r="91" spans="1:18">
      <c r="A91">
        <f t="shared" si="5"/>
        <v>111.5</v>
      </c>
      <c r="B91" t="s">
        <v>9</v>
      </c>
      <c r="C91">
        <v>157</v>
      </c>
      <c r="D91">
        <v>0</v>
      </c>
      <c r="E91">
        <v>132.05000000000001</v>
      </c>
      <c r="F91">
        <v>108.2</v>
      </c>
      <c r="G91">
        <v>114.8</v>
      </c>
      <c r="H91">
        <v>2255</v>
      </c>
      <c r="I91">
        <v>1.35</v>
      </c>
      <c r="J91">
        <v>1.45</v>
      </c>
      <c r="K91">
        <v>1.91</v>
      </c>
      <c r="L91">
        <v>257</v>
      </c>
      <c r="M91">
        <v>2270</v>
      </c>
      <c r="N91" t="s">
        <v>9</v>
      </c>
      <c r="O91" s="22">
        <f t="shared" si="6"/>
        <v>1.4</v>
      </c>
      <c r="P91">
        <f t="shared" si="7"/>
        <v>110.1</v>
      </c>
      <c r="Q91">
        <f t="shared" si="8"/>
        <v>5</v>
      </c>
      <c r="R91">
        <f t="shared" si="9"/>
        <v>1.376591068873801E-6</v>
      </c>
    </row>
    <row r="92" spans="1:18">
      <c r="A92">
        <f t="shared" si="5"/>
        <v>104.75</v>
      </c>
      <c r="B92" t="s">
        <v>9</v>
      </c>
      <c r="C92">
        <v>102</v>
      </c>
      <c r="D92">
        <v>0</v>
      </c>
      <c r="E92">
        <v>111.89</v>
      </c>
      <c r="F92">
        <v>100.9</v>
      </c>
      <c r="G92">
        <v>108.6</v>
      </c>
      <c r="H92">
        <v>2260</v>
      </c>
      <c r="I92">
        <v>1.55</v>
      </c>
      <c r="J92">
        <v>1.65</v>
      </c>
      <c r="K92">
        <v>1.1499999999999999</v>
      </c>
      <c r="L92">
        <v>3</v>
      </c>
      <c r="M92">
        <v>1682</v>
      </c>
      <c r="N92" t="s">
        <v>9</v>
      </c>
      <c r="O92" s="22">
        <f t="shared" si="6"/>
        <v>1.6</v>
      </c>
      <c r="P92">
        <f t="shared" si="7"/>
        <v>103.15</v>
      </c>
      <c r="Q92">
        <f t="shared" si="8"/>
        <v>5</v>
      </c>
      <c r="R92">
        <f t="shared" si="9"/>
        <v>1.5662933667475919E-6</v>
      </c>
    </row>
    <row r="93" spans="1:18">
      <c r="A93">
        <f t="shared" si="5"/>
        <v>99.85</v>
      </c>
      <c r="B93" t="s">
        <v>9</v>
      </c>
      <c r="C93">
        <v>102</v>
      </c>
      <c r="D93">
        <v>0</v>
      </c>
      <c r="E93">
        <v>95.31</v>
      </c>
      <c r="F93">
        <v>96</v>
      </c>
      <c r="G93">
        <v>103.7</v>
      </c>
      <c r="H93">
        <v>2265</v>
      </c>
      <c r="I93">
        <v>1.65</v>
      </c>
      <c r="J93">
        <v>1.75</v>
      </c>
      <c r="K93">
        <v>1.5</v>
      </c>
      <c r="L93">
        <v>7</v>
      </c>
      <c r="M93">
        <v>2705</v>
      </c>
      <c r="N93" t="s">
        <v>9</v>
      </c>
      <c r="O93" s="22">
        <f t="shared" si="6"/>
        <v>1.7</v>
      </c>
      <c r="P93">
        <f t="shared" si="7"/>
        <v>98.149999999999991</v>
      </c>
      <c r="Q93">
        <f t="shared" si="8"/>
        <v>5</v>
      </c>
      <c r="R93">
        <f t="shared" si="9"/>
        <v>1.6568474092266909E-6</v>
      </c>
    </row>
    <row r="94" spans="1:18">
      <c r="A94">
        <f t="shared" si="5"/>
        <v>96.199999999999989</v>
      </c>
      <c r="B94" t="s">
        <v>9</v>
      </c>
      <c r="C94">
        <v>284</v>
      </c>
      <c r="D94">
        <v>0</v>
      </c>
      <c r="E94">
        <v>104</v>
      </c>
      <c r="F94">
        <v>93.6</v>
      </c>
      <c r="G94">
        <v>98.8</v>
      </c>
      <c r="H94">
        <v>2270</v>
      </c>
      <c r="I94">
        <v>1.65</v>
      </c>
      <c r="J94">
        <v>1.75</v>
      </c>
      <c r="K94">
        <v>1.3</v>
      </c>
      <c r="L94">
        <v>80</v>
      </c>
      <c r="M94">
        <v>850</v>
      </c>
      <c r="N94" t="s">
        <v>9</v>
      </c>
      <c r="O94" s="22">
        <f t="shared" si="6"/>
        <v>1.7</v>
      </c>
      <c r="P94">
        <f t="shared" si="7"/>
        <v>94.499999999999986</v>
      </c>
      <c r="Q94">
        <f t="shared" si="8"/>
        <v>5</v>
      </c>
      <c r="R94">
        <f t="shared" si="9"/>
        <v>1.6495565603834734E-6</v>
      </c>
    </row>
    <row r="95" spans="1:18">
      <c r="A95">
        <f t="shared" si="5"/>
        <v>89.75</v>
      </c>
      <c r="B95" t="s">
        <v>9</v>
      </c>
      <c r="C95">
        <v>231</v>
      </c>
      <c r="D95">
        <v>0</v>
      </c>
      <c r="E95">
        <v>99.1</v>
      </c>
      <c r="F95">
        <v>86.2</v>
      </c>
      <c r="G95">
        <v>93.3</v>
      </c>
      <c r="H95">
        <v>2275</v>
      </c>
      <c r="I95">
        <v>1.7</v>
      </c>
      <c r="J95">
        <v>1.85</v>
      </c>
      <c r="K95">
        <v>1.4</v>
      </c>
      <c r="L95">
        <v>2085</v>
      </c>
      <c r="M95">
        <v>11180</v>
      </c>
      <c r="N95" t="s">
        <v>9</v>
      </c>
      <c r="O95" s="22">
        <f t="shared" si="6"/>
        <v>1.7749999999999999</v>
      </c>
      <c r="P95">
        <f t="shared" si="7"/>
        <v>87.974999999999994</v>
      </c>
      <c r="Q95">
        <f t="shared" si="8"/>
        <v>5</v>
      </c>
      <c r="R95">
        <f t="shared" si="9"/>
        <v>1.7147687477357808E-6</v>
      </c>
    </row>
    <row r="96" spans="1:18">
      <c r="A96">
        <f t="shared" si="5"/>
        <v>85.4</v>
      </c>
      <c r="B96" t="s">
        <v>9</v>
      </c>
      <c r="C96">
        <v>1249</v>
      </c>
      <c r="D96">
        <v>17</v>
      </c>
      <c r="E96">
        <v>95.02</v>
      </c>
      <c r="F96">
        <v>81.599999999999994</v>
      </c>
      <c r="G96">
        <v>89.2</v>
      </c>
      <c r="H96">
        <v>2280</v>
      </c>
      <c r="I96">
        <v>1.85</v>
      </c>
      <c r="J96">
        <v>2</v>
      </c>
      <c r="K96">
        <v>1.6</v>
      </c>
      <c r="L96">
        <v>185</v>
      </c>
      <c r="M96">
        <v>2811</v>
      </c>
      <c r="N96" t="s">
        <v>9</v>
      </c>
      <c r="O96" s="22">
        <f t="shared" si="6"/>
        <v>1.925</v>
      </c>
      <c r="P96">
        <f t="shared" si="7"/>
        <v>83.475000000000009</v>
      </c>
      <c r="Q96">
        <f t="shared" si="8"/>
        <v>5</v>
      </c>
      <c r="R96">
        <f t="shared" si="9"/>
        <v>1.8515312403816559E-6</v>
      </c>
    </row>
    <row r="97" spans="1:18">
      <c r="A97">
        <f t="shared" si="5"/>
        <v>80.05</v>
      </c>
      <c r="B97" t="s">
        <v>9</v>
      </c>
      <c r="C97">
        <v>302</v>
      </c>
      <c r="D97">
        <v>0</v>
      </c>
      <c r="E97">
        <v>86.61</v>
      </c>
      <c r="F97">
        <v>76.599999999999994</v>
      </c>
      <c r="G97">
        <v>83.5</v>
      </c>
      <c r="H97">
        <v>2285</v>
      </c>
      <c r="I97">
        <v>2.0499999999999998</v>
      </c>
      <c r="J97">
        <v>2.15</v>
      </c>
      <c r="K97">
        <v>1.65</v>
      </c>
      <c r="L97">
        <v>139</v>
      </c>
      <c r="M97">
        <v>3745</v>
      </c>
      <c r="N97" t="s">
        <v>9</v>
      </c>
      <c r="O97" s="22">
        <f t="shared" si="6"/>
        <v>2.0999999999999996</v>
      </c>
      <c r="P97">
        <f t="shared" si="7"/>
        <v>77.95</v>
      </c>
      <c r="Q97">
        <f t="shared" si="8"/>
        <v>5</v>
      </c>
      <c r="R97">
        <f t="shared" si="9"/>
        <v>2.0110223175595761E-6</v>
      </c>
    </row>
    <row r="98" spans="1:18">
      <c r="A98">
        <f t="shared" si="5"/>
        <v>76.400000000000006</v>
      </c>
      <c r="B98" t="s">
        <v>9</v>
      </c>
      <c r="C98">
        <v>190</v>
      </c>
      <c r="D98">
        <v>14</v>
      </c>
      <c r="E98">
        <v>86</v>
      </c>
      <c r="F98">
        <v>75.5</v>
      </c>
      <c r="G98">
        <v>77.3</v>
      </c>
      <c r="H98">
        <v>2290</v>
      </c>
      <c r="I98">
        <v>2.4500000000000002</v>
      </c>
      <c r="J98">
        <v>2.6</v>
      </c>
      <c r="K98">
        <v>1.77</v>
      </c>
      <c r="L98">
        <v>23</v>
      </c>
      <c r="M98">
        <v>3167</v>
      </c>
      <c r="N98" t="s">
        <v>9</v>
      </c>
      <c r="O98" s="22">
        <f t="shared" si="6"/>
        <v>2.5250000000000004</v>
      </c>
      <c r="P98">
        <f t="shared" si="7"/>
        <v>73.875</v>
      </c>
      <c r="Q98">
        <f t="shared" si="8"/>
        <v>5</v>
      </c>
      <c r="R98">
        <f t="shared" si="9"/>
        <v>2.4074674395987875E-6</v>
      </c>
    </row>
    <row r="99" spans="1:18">
      <c r="A99">
        <f t="shared" si="5"/>
        <v>71.550000000000011</v>
      </c>
      <c r="B99" t="s">
        <v>9</v>
      </c>
      <c r="C99">
        <v>135</v>
      </c>
      <c r="D99">
        <v>13</v>
      </c>
      <c r="E99">
        <v>78.349999999999994</v>
      </c>
      <c r="F99">
        <v>70.7</v>
      </c>
      <c r="G99">
        <v>72.400000000000006</v>
      </c>
      <c r="H99">
        <v>2295</v>
      </c>
      <c r="I99">
        <v>2.4</v>
      </c>
      <c r="J99">
        <v>2.5499999999999998</v>
      </c>
      <c r="K99">
        <v>1.9</v>
      </c>
      <c r="L99">
        <v>171</v>
      </c>
      <c r="M99">
        <v>3497</v>
      </c>
      <c r="N99" t="s">
        <v>9</v>
      </c>
      <c r="O99" s="22">
        <f t="shared" si="6"/>
        <v>2.4749999999999996</v>
      </c>
      <c r="P99">
        <f t="shared" si="7"/>
        <v>69.075000000000017</v>
      </c>
      <c r="Q99">
        <f t="shared" si="8"/>
        <v>5</v>
      </c>
      <c r="R99">
        <f t="shared" si="9"/>
        <v>2.3495236874706307E-6</v>
      </c>
    </row>
    <row r="100" spans="1:18">
      <c r="A100">
        <f t="shared" si="5"/>
        <v>66.849999999999994</v>
      </c>
      <c r="B100" t="s">
        <v>9</v>
      </c>
      <c r="C100">
        <v>3766</v>
      </c>
      <c r="D100">
        <v>2</v>
      </c>
      <c r="E100">
        <v>73.61</v>
      </c>
      <c r="F100">
        <v>66</v>
      </c>
      <c r="G100">
        <v>67.7</v>
      </c>
      <c r="H100">
        <v>2300</v>
      </c>
      <c r="I100">
        <v>2.65</v>
      </c>
      <c r="J100">
        <v>2.8</v>
      </c>
      <c r="K100">
        <v>2.12</v>
      </c>
      <c r="L100">
        <v>1116</v>
      </c>
      <c r="M100">
        <v>22631</v>
      </c>
      <c r="N100" t="s">
        <v>9</v>
      </c>
      <c r="O100" s="22">
        <f t="shared" si="6"/>
        <v>2.7249999999999996</v>
      </c>
      <c r="P100">
        <f t="shared" si="7"/>
        <v>64.125</v>
      </c>
      <c r="Q100">
        <f t="shared" si="8"/>
        <v>5</v>
      </c>
      <c r="R100">
        <f t="shared" si="9"/>
        <v>2.5756143667296784E-6</v>
      </c>
    </row>
    <row r="101" spans="1:18">
      <c r="A101">
        <f t="shared" si="5"/>
        <v>62.2</v>
      </c>
      <c r="B101" t="s">
        <v>9</v>
      </c>
      <c r="C101">
        <v>172</v>
      </c>
      <c r="D101">
        <v>0</v>
      </c>
      <c r="E101">
        <v>70.45</v>
      </c>
      <c r="F101">
        <v>61.4</v>
      </c>
      <c r="G101">
        <v>63</v>
      </c>
      <c r="H101">
        <v>2305</v>
      </c>
      <c r="I101">
        <v>3</v>
      </c>
      <c r="J101">
        <v>3.2</v>
      </c>
      <c r="K101">
        <v>2.2000000000000002</v>
      </c>
      <c r="L101">
        <v>99</v>
      </c>
      <c r="M101">
        <v>1890</v>
      </c>
      <c r="N101" t="s">
        <v>9</v>
      </c>
      <c r="O101" s="22">
        <f t="shared" si="6"/>
        <v>3.1</v>
      </c>
      <c r="P101">
        <f t="shared" si="7"/>
        <v>59.1</v>
      </c>
      <c r="Q101">
        <f t="shared" si="8"/>
        <v>5</v>
      </c>
      <c r="R101">
        <f t="shared" si="9"/>
        <v>2.9173587551347869E-6</v>
      </c>
    </row>
    <row r="102" spans="1:18">
      <c r="A102">
        <f t="shared" si="5"/>
        <v>57.599999999999994</v>
      </c>
      <c r="B102" t="s">
        <v>9</v>
      </c>
      <c r="C102">
        <v>394</v>
      </c>
      <c r="D102">
        <v>3</v>
      </c>
      <c r="E102">
        <v>65.599999999999994</v>
      </c>
      <c r="F102">
        <v>56.8</v>
      </c>
      <c r="G102">
        <v>58.4</v>
      </c>
      <c r="H102">
        <v>2310</v>
      </c>
      <c r="I102">
        <v>3.7</v>
      </c>
      <c r="J102">
        <v>3.9</v>
      </c>
      <c r="K102">
        <v>2.58</v>
      </c>
      <c r="L102">
        <v>24</v>
      </c>
      <c r="M102">
        <v>4042</v>
      </c>
      <c r="N102" t="s">
        <v>9</v>
      </c>
      <c r="O102" s="22">
        <f t="shared" si="6"/>
        <v>3.8</v>
      </c>
      <c r="P102">
        <f t="shared" si="7"/>
        <v>53.8</v>
      </c>
      <c r="Q102">
        <f t="shared" si="8"/>
        <v>5</v>
      </c>
      <c r="R102">
        <f t="shared" si="9"/>
        <v>3.560652911302262E-6</v>
      </c>
    </row>
    <row r="103" spans="1:18">
      <c r="A103">
        <f t="shared" si="5"/>
        <v>53</v>
      </c>
      <c r="B103" t="s">
        <v>9</v>
      </c>
      <c r="C103">
        <v>4424</v>
      </c>
      <c r="D103">
        <v>1</v>
      </c>
      <c r="E103">
        <v>62.35</v>
      </c>
      <c r="F103">
        <v>52.2</v>
      </c>
      <c r="G103">
        <v>53.8</v>
      </c>
      <c r="H103">
        <v>2315</v>
      </c>
      <c r="I103">
        <v>3.6</v>
      </c>
      <c r="J103">
        <v>3.9</v>
      </c>
      <c r="K103">
        <v>2.8</v>
      </c>
      <c r="L103">
        <v>1185</v>
      </c>
      <c r="M103">
        <v>3985</v>
      </c>
      <c r="N103" t="s">
        <v>9</v>
      </c>
      <c r="O103" s="22">
        <f t="shared" si="6"/>
        <v>3.75</v>
      </c>
      <c r="P103">
        <f t="shared" si="7"/>
        <v>49.25</v>
      </c>
      <c r="Q103">
        <f t="shared" si="8"/>
        <v>5</v>
      </c>
      <c r="R103">
        <f t="shared" si="9"/>
        <v>3.4986401951774742E-6</v>
      </c>
    </row>
    <row r="104" spans="1:18">
      <c r="A104">
        <f t="shared" si="5"/>
        <v>48.55</v>
      </c>
      <c r="B104" t="s">
        <v>9</v>
      </c>
      <c r="C104">
        <v>540</v>
      </c>
      <c r="D104">
        <v>3</v>
      </c>
      <c r="E104">
        <v>57.57</v>
      </c>
      <c r="F104">
        <v>47.8</v>
      </c>
      <c r="G104">
        <v>49.3</v>
      </c>
      <c r="H104">
        <v>2320</v>
      </c>
      <c r="I104">
        <v>4.0999999999999996</v>
      </c>
      <c r="J104">
        <v>4.3</v>
      </c>
      <c r="K104">
        <v>3.1</v>
      </c>
      <c r="L104">
        <v>5745</v>
      </c>
      <c r="M104">
        <v>6261</v>
      </c>
      <c r="N104" t="s">
        <v>9</v>
      </c>
      <c r="O104" s="22">
        <f t="shared" si="6"/>
        <v>4.1999999999999993</v>
      </c>
      <c r="P104">
        <f t="shared" si="7"/>
        <v>44.349999999999994</v>
      </c>
      <c r="Q104">
        <f t="shared" si="8"/>
        <v>5</v>
      </c>
      <c r="R104">
        <f t="shared" si="9"/>
        <v>3.9016052318668248E-6</v>
      </c>
    </row>
    <row r="105" spans="1:18">
      <c r="A105">
        <f t="shared" si="5"/>
        <v>45.65</v>
      </c>
      <c r="B105" t="s">
        <v>9</v>
      </c>
      <c r="C105">
        <v>8721</v>
      </c>
      <c r="D105">
        <v>39</v>
      </c>
      <c r="E105">
        <v>53.1</v>
      </c>
      <c r="F105">
        <v>44.9</v>
      </c>
      <c r="G105">
        <v>46.4</v>
      </c>
      <c r="H105">
        <v>2325</v>
      </c>
      <c r="I105">
        <v>4.7</v>
      </c>
      <c r="J105">
        <v>4.9000000000000004</v>
      </c>
      <c r="K105">
        <v>3.59</v>
      </c>
      <c r="L105">
        <v>1406</v>
      </c>
      <c r="M105">
        <v>8361</v>
      </c>
      <c r="N105" t="s">
        <v>9</v>
      </c>
      <c r="O105" s="22">
        <f t="shared" si="6"/>
        <v>4.8000000000000007</v>
      </c>
      <c r="P105">
        <f t="shared" si="7"/>
        <v>40.849999999999994</v>
      </c>
      <c r="Q105">
        <f t="shared" si="8"/>
        <v>5</v>
      </c>
      <c r="R105">
        <f t="shared" si="9"/>
        <v>4.439819632327437E-6</v>
      </c>
    </row>
    <row r="106" spans="1:18">
      <c r="A106">
        <f t="shared" si="5"/>
        <v>39.900000000000006</v>
      </c>
      <c r="B106" t="s">
        <v>9</v>
      </c>
      <c r="C106">
        <v>3414</v>
      </c>
      <c r="D106">
        <v>36</v>
      </c>
      <c r="E106">
        <v>45.88</v>
      </c>
      <c r="F106">
        <v>39.6</v>
      </c>
      <c r="G106">
        <v>40.200000000000003</v>
      </c>
      <c r="H106">
        <v>2330</v>
      </c>
      <c r="I106">
        <v>5.3</v>
      </c>
      <c r="J106">
        <v>5.5</v>
      </c>
      <c r="K106">
        <v>3.95</v>
      </c>
      <c r="L106">
        <v>2662</v>
      </c>
      <c r="M106">
        <v>1238</v>
      </c>
      <c r="N106" t="s">
        <v>9</v>
      </c>
      <c r="O106" s="22">
        <f t="shared" si="6"/>
        <v>5.4</v>
      </c>
      <c r="P106">
        <f t="shared" si="7"/>
        <v>34.500000000000007</v>
      </c>
      <c r="Q106">
        <f t="shared" si="8"/>
        <v>5</v>
      </c>
      <c r="R106">
        <f t="shared" si="9"/>
        <v>4.9733831899648175E-6</v>
      </c>
    </row>
    <row r="107" spans="1:18">
      <c r="A107">
        <f t="shared" si="5"/>
        <v>35.700000000000003</v>
      </c>
      <c r="B107" t="s">
        <v>9</v>
      </c>
      <c r="C107">
        <v>1175</v>
      </c>
      <c r="D107">
        <v>11</v>
      </c>
      <c r="E107">
        <v>41.7</v>
      </c>
      <c r="F107">
        <v>35.4</v>
      </c>
      <c r="G107">
        <v>36</v>
      </c>
      <c r="H107">
        <v>2335</v>
      </c>
      <c r="I107">
        <v>6</v>
      </c>
      <c r="J107">
        <v>6.2</v>
      </c>
      <c r="K107">
        <v>4.5199999999999996</v>
      </c>
      <c r="L107">
        <v>248</v>
      </c>
      <c r="M107">
        <v>1951</v>
      </c>
      <c r="N107" t="s">
        <v>9</v>
      </c>
      <c r="O107" s="22">
        <f t="shared" si="6"/>
        <v>6.1</v>
      </c>
      <c r="P107">
        <f t="shared" si="7"/>
        <v>29.6</v>
      </c>
      <c r="Q107">
        <f t="shared" si="8"/>
        <v>5</v>
      </c>
      <c r="R107">
        <f t="shared" si="9"/>
        <v>5.5940464672679507E-6</v>
      </c>
    </row>
    <row r="108" spans="1:18">
      <c r="A108">
        <f t="shared" si="5"/>
        <v>31.65</v>
      </c>
      <c r="B108" t="s">
        <v>9</v>
      </c>
      <c r="C108">
        <v>588</v>
      </c>
      <c r="D108">
        <v>11</v>
      </c>
      <c r="E108">
        <v>39.700000000000003</v>
      </c>
      <c r="F108">
        <v>31.4</v>
      </c>
      <c r="G108">
        <v>31.9</v>
      </c>
      <c r="H108">
        <v>2340</v>
      </c>
      <c r="I108">
        <v>7</v>
      </c>
      <c r="J108">
        <v>7.2</v>
      </c>
      <c r="K108">
        <v>5.4</v>
      </c>
      <c r="L108">
        <v>728</v>
      </c>
      <c r="M108">
        <v>6026</v>
      </c>
      <c r="N108" t="s">
        <v>9</v>
      </c>
      <c r="O108" s="22">
        <f t="shared" si="6"/>
        <v>7.1</v>
      </c>
      <c r="P108">
        <f t="shared" si="7"/>
        <v>24.549999999999997</v>
      </c>
      <c r="Q108">
        <f t="shared" si="8"/>
        <v>5</v>
      </c>
      <c r="R108">
        <f t="shared" si="9"/>
        <v>6.4833077653590475E-6</v>
      </c>
    </row>
    <row r="109" spans="1:18">
      <c r="A109">
        <f t="shared" si="5"/>
        <v>27.75</v>
      </c>
      <c r="B109" t="s">
        <v>9</v>
      </c>
      <c r="C109">
        <v>561</v>
      </c>
      <c r="D109">
        <v>31</v>
      </c>
      <c r="E109">
        <v>35.299999999999997</v>
      </c>
      <c r="F109">
        <v>27.5</v>
      </c>
      <c r="G109">
        <v>28</v>
      </c>
      <c r="H109">
        <v>2345</v>
      </c>
      <c r="I109">
        <v>8</v>
      </c>
      <c r="J109">
        <v>8.1999999999999993</v>
      </c>
      <c r="K109">
        <v>6.1</v>
      </c>
      <c r="L109">
        <v>511</v>
      </c>
      <c r="M109">
        <v>948</v>
      </c>
      <c r="N109" t="s">
        <v>9</v>
      </c>
      <c r="O109" s="22">
        <f t="shared" si="6"/>
        <v>8.1</v>
      </c>
      <c r="P109">
        <f t="shared" si="7"/>
        <v>19.649999999999999</v>
      </c>
      <c r="Q109">
        <f t="shared" si="8"/>
        <v>5</v>
      </c>
      <c r="R109">
        <f t="shared" si="9"/>
        <v>7.3649419669850565E-6</v>
      </c>
    </row>
    <row r="110" spans="1:18">
      <c r="A110">
        <f t="shared" si="5"/>
        <v>24.1</v>
      </c>
      <c r="B110" t="s">
        <v>9</v>
      </c>
      <c r="C110">
        <v>1320</v>
      </c>
      <c r="D110">
        <v>18</v>
      </c>
      <c r="E110">
        <v>31.1</v>
      </c>
      <c r="F110">
        <v>23.9</v>
      </c>
      <c r="G110">
        <v>24.3</v>
      </c>
      <c r="H110">
        <v>2350</v>
      </c>
      <c r="I110">
        <v>9.1999999999999993</v>
      </c>
      <c r="J110">
        <v>9.5</v>
      </c>
      <c r="K110">
        <v>6.87</v>
      </c>
      <c r="L110">
        <v>1947</v>
      </c>
      <c r="M110">
        <v>8161</v>
      </c>
      <c r="N110" t="s">
        <v>9</v>
      </c>
      <c r="O110" s="22">
        <f t="shared" si="6"/>
        <v>9.35</v>
      </c>
      <c r="P110">
        <f t="shared" si="7"/>
        <v>14.750000000000002</v>
      </c>
      <c r="Q110">
        <f t="shared" si="8"/>
        <v>5</v>
      </c>
      <c r="R110">
        <f t="shared" si="9"/>
        <v>8.465368945224084E-6</v>
      </c>
    </row>
    <row r="111" spans="1:18">
      <c r="A111">
        <f t="shared" si="5"/>
        <v>20.55</v>
      </c>
      <c r="B111" t="s">
        <v>9</v>
      </c>
      <c r="C111">
        <v>691</v>
      </c>
      <c r="D111">
        <v>27</v>
      </c>
      <c r="E111">
        <v>26.35</v>
      </c>
      <c r="F111">
        <v>20.3</v>
      </c>
      <c r="G111">
        <v>20.8</v>
      </c>
      <c r="H111">
        <v>2355</v>
      </c>
      <c r="I111">
        <v>10.4</v>
      </c>
      <c r="J111">
        <v>10.7</v>
      </c>
      <c r="K111">
        <v>7.8</v>
      </c>
      <c r="L111">
        <v>301</v>
      </c>
      <c r="M111">
        <v>2429</v>
      </c>
      <c r="N111" t="s">
        <v>9</v>
      </c>
      <c r="O111" s="22">
        <f t="shared" si="6"/>
        <v>10.55</v>
      </c>
      <c r="P111">
        <f t="shared" si="7"/>
        <v>10</v>
      </c>
      <c r="Q111">
        <f t="shared" si="8"/>
        <v>5</v>
      </c>
      <c r="R111">
        <f t="shared" si="9"/>
        <v>9.5113166637366407E-6</v>
      </c>
    </row>
    <row r="112" spans="1:18">
      <c r="A112">
        <f t="shared" si="5"/>
        <v>18.3</v>
      </c>
      <c r="B112" t="s">
        <v>9</v>
      </c>
      <c r="C112">
        <v>5433</v>
      </c>
      <c r="D112">
        <v>296</v>
      </c>
      <c r="E112">
        <v>23.5</v>
      </c>
      <c r="F112">
        <v>18.100000000000001</v>
      </c>
      <c r="G112">
        <v>18.5</v>
      </c>
      <c r="H112">
        <v>2360</v>
      </c>
      <c r="I112">
        <v>12.3</v>
      </c>
      <c r="J112">
        <v>12.6</v>
      </c>
      <c r="K112">
        <v>9.1999999999999993</v>
      </c>
      <c r="L112">
        <v>832</v>
      </c>
      <c r="M112">
        <v>6041</v>
      </c>
      <c r="N112" t="s">
        <v>9</v>
      </c>
      <c r="O112" s="22">
        <f t="shared" si="6"/>
        <v>12.45</v>
      </c>
      <c r="P112">
        <f t="shared" si="7"/>
        <v>5.8500000000000014</v>
      </c>
      <c r="Q112">
        <f t="shared" si="8"/>
        <v>5</v>
      </c>
      <c r="R112">
        <f t="shared" si="9"/>
        <v>1.1176745188164321E-5</v>
      </c>
    </row>
    <row r="113" spans="1:18">
      <c r="A113" s="7">
        <f t="shared" si="5"/>
        <v>15.2</v>
      </c>
      <c r="B113" s="7" t="s">
        <v>9</v>
      </c>
      <c r="C113" s="7">
        <v>2902</v>
      </c>
      <c r="D113" s="7">
        <v>372</v>
      </c>
      <c r="E113" s="7">
        <v>19.899999999999999</v>
      </c>
      <c r="F113" s="7">
        <v>15</v>
      </c>
      <c r="G113" s="7">
        <v>15.4</v>
      </c>
      <c r="H113" s="7">
        <v>2365</v>
      </c>
      <c r="I113" s="7">
        <v>14</v>
      </c>
      <c r="J113" s="7">
        <v>14.4</v>
      </c>
      <c r="K113" s="7">
        <v>11</v>
      </c>
      <c r="L113" s="7">
        <v>254</v>
      </c>
      <c r="M113" s="7">
        <v>1025</v>
      </c>
      <c r="N113" s="7" t="s">
        <v>9</v>
      </c>
      <c r="O113" s="7">
        <f t="shared" si="6"/>
        <v>14.2</v>
      </c>
      <c r="P113" s="7">
        <f>ABS(A113-O113)</f>
        <v>1</v>
      </c>
      <c r="Q113" s="8">
        <f t="shared" si="8"/>
        <v>5</v>
      </c>
      <c r="R113" s="8">
        <f>(O113+A113)*Q113/H113^2</f>
        <v>2.628179628032128E-5</v>
      </c>
    </row>
    <row r="114" spans="1:18">
      <c r="A114" s="5">
        <f t="shared" si="5"/>
        <v>12.399999999999999</v>
      </c>
      <c r="B114" t="s">
        <v>9</v>
      </c>
      <c r="C114">
        <v>8714</v>
      </c>
      <c r="D114">
        <v>431</v>
      </c>
      <c r="E114">
        <v>17</v>
      </c>
      <c r="F114">
        <v>12.2</v>
      </c>
      <c r="G114">
        <v>12.6</v>
      </c>
      <c r="H114">
        <v>2370</v>
      </c>
      <c r="I114">
        <v>16.2</v>
      </c>
      <c r="J114">
        <v>16.600000000000001</v>
      </c>
      <c r="K114">
        <v>12</v>
      </c>
      <c r="L114">
        <v>197</v>
      </c>
      <c r="M114">
        <v>4051</v>
      </c>
      <c r="N114" t="s">
        <v>9</v>
      </c>
      <c r="O114">
        <f t="shared" si="6"/>
        <v>16.399999999999999</v>
      </c>
      <c r="P114">
        <f t="shared" si="7"/>
        <v>4</v>
      </c>
      <c r="Q114">
        <f t="shared" si="8"/>
        <v>5</v>
      </c>
      <c r="R114">
        <f>A114*Q114/H114^2</f>
        <v>1.1038117110861863E-5</v>
      </c>
    </row>
    <row r="115" spans="1:18">
      <c r="A115" s="5">
        <f t="shared" si="5"/>
        <v>9.6999999999999993</v>
      </c>
      <c r="B115" t="s">
        <v>9</v>
      </c>
      <c r="C115">
        <v>13090</v>
      </c>
      <c r="D115">
        <v>2009</v>
      </c>
      <c r="E115">
        <v>13.43</v>
      </c>
      <c r="F115">
        <v>9.6</v>
      </c>
      <c r="G115">
        <v>9.8000000000000007</v>
      </c>
      <c r="H115">
        <v>2375</v>
      </c>
      <c r="I115">
        <v>18.899999999999999</v>
      </c>
      <c r="J115">
        <v>19.3</v>
      </c>
      <c r="K115">
        <v>14.05</v>
      </c>
      <c r="L115">
        <v>1147</v>
      </c>
      <c r="M115">
        <v>7977</v>
      </c>
      <c r="N115" t="s">
        <v>9</v>
      </c>
      <c r="O115">
        <f t="shared" si="6"/>
        <v>19.100000000000001</v>
      </c>
      <c r="P115">
        <f t="shared" si="7"/>
        <v>9.4000000000000021</v>
      </c>
      <c r="Q115">
        <f t="shared" si="8"/>
        <v>5</v>
      </c>
      <c r="R115">
        <f t="shared" ref="R115:R138" si="10">A115*Q115/H115^2</f>
        <v>8.5983379501385036E-6</v>
      </c>
    </row>
    <row r="116" spans="1:18">
      <c r="A116" s="5">
        <f t="shared" si="5"/>
        <v>7.8000000000000007</v>
      </c>
      <c r="B116" t="s">
        <v>9</v>
      </c>
      <c r="C116">
        <v>4763</v>
      </c>
      <c r="D116">
        <v>365</v>
      </c>
      <c r="E116">
        <v>10.9</v>
      </c>
      <c r="F116">
        <v>7.7</v>
      </c>
      <c r="G116">
        <v>7.9</v>
      </c>
      <c r="H116">
        <v>2380</v>
      </c>
      <c r="I116">
        <v>22.1</v>
      </c>
      <c r="J116">
        <v>22.6</v>
      </c>
      <c r="K116">
        <v>16.52</v>
      </c>
      <c r="L116">
        <v>99</v>
      </c>
      <c r="M116">
        <v>2842</v>
      </c>
      <c r="N116" t="s">
        <v>9</v>
      </c>
      <c r="O116">
        <f t="shared" si="6"/>
        <v>22.35</v>
      </c>
      <c r="P116">
        <f t="shared" si="7"/>
        <v>14.55</v>
      </c>
      <c r="Q116">
        <f t="shared" si="8"/>
        <v>5</v>
      </c>
      <c r="R116">
        <f t="shared" si="10"/>
        <v>6.8851069839700585E-6</v>
      </c>
    </row>
    <row r="117" spans="1:18">
      <c r="A117" s="5">
        <f t="shared" si="5"/>
        <v>6</v>
      </c>
      <c r="B117" t="s">
        <v>9</v>
      </c>
      <c r="C117">
        <v>2518</v>
      </c>
      <c r="D117">
        <v>343</v>
      </c>
      <c r="E117">
        <v>8.4499999999999993</v>
      </c>
      <c r="F117">
        <v>5.9</v>
      </c>
      <c r="G117">
        <v>6.1</v>
      </c>
      <c r="H117">
        <v>2385</v>
      </c>
      <c r="I117">
        <v>24.8</v>
      </c>
      <c r="J117">
        <v>25.4</v>
      </c>
      <c r="K117">
        <v>19.25</v>
      </c>
      <c r="L117">
        <v>173</v>
      </c>
      <c r="M117">
        <v>326</v>
      </c>
      <c r="N117" t="s">
        <v>9</v>
      </c>
      <c r="O117">
        <f t="shared" si="6"/>
        <v>25.1</v>
      </c>
      <c r="P117">
        <f t="shared" si="7"/>
        <v>19.100000000000001</v>
      </c>
      <c r="Q117">
        <f t="shared" si="8"/>
        <v>5</v>
      </c>
      <c r="R117">
        <f t="shared" si="10"/>
        <v>5.2740529778621627E-6</v>
      </c>
    </row>
    <row r="118" spans="1:18">
      <c r="A118" s="5">
        <f t="shared" si="5"/>
        <v>4.5</v>
      </c>
      <c r="B118" t="s">
        <v>9</v>
      </c>
      <c r="C118">
        <v>7755</v>
      </c>
      <c r="D118">
        <v>286</v>
      </c>
      <c r="E118">
        <v>6.55</v>
      </c>
      <c r="F118">
        <v>4.4000000000000004</v>
      </c>
      <c r="G118">
        <v>4.5999999999999996</v>
      </c>
      <c r="H118">
        <v>2390</v>
      </c>
      <c r="I118">
        <v>30.1</v>
      </c>
      <c r="J118">
        <v>30.7</v>
      </c>
      <c r="K118">
        <v>24.5</v>
      </c>
      <c r="L118">
        <v>10</v>
      </c>
      <c r="M118">
        <v>366</v>
      </c>
      <c r="N118" t="s">
        <v>9</v>
      </c>
      <c r="O118">
        <f t="shared" si="6"/>
        <v>30.4</v>
      </c>
      <c r="P118">
        <f t="shared" si="7"/>
        <v>25.9</v>
      </c>
      <c r="Q118">
        <f t="shared" si="8"/>
        <v>5</v>
      </c>
      <c r="R118">
        <f t="shared" si="10"/>
        <v>3.9390066700512944E-6</v>
      </c>
    </row>
    <row r="119" spans="1:18">
      <c r="A119" s="5">
        <f t="shared" si="5"/>
        <v>3.3</v>
      </c>
      <c r="B119" t="s">
        <v>9</v>
      </c>
      <c r="C119">
        <v>4458</v>
      </c>
      <c r="D119">
        <v>1337</v>
      </c>
      <c r="E119">
        <v>4.92</v>
      </c>
      <c r="F119">
        <v>3.2</v>
      </c>
      <c r="G119">
        <v>3.4</v>
      </c>
      <c r="H119">
        <v>2395</v>
      </c>
      <c r="I119">
        <v>33.4</v>
      </c>
      <c r="J119">
        <v>35</v>
      </c>
      <c r="K119">
        <v>26.2</v>
      </c>
      <c r="L119">
        <v>1</v>
      </c>
      <c r="M119">
        <v>110</v>
      </c>
      <c r="N119" t="s">
        <v>9</v>
      </c>
      <c r="O119">
        <f t="shared" si="6"/>
        <v>34.200000000000003</v>
      </c>
      <c r="P119">
        <f t="shared" si="7"/>
        <v>30.900000000000002</v>
      </c>
      <c r="Q119">
        <f t="shared" si="8"/>
        <v>5</v>
      </c>
      <c r="R119">
        <f t="shared" si="10"/>
        <v>2.876556500363928E-6</v>
      </c>
    </row>
    <row r="120" spans="1:18">
      <c r="A120" s="5">
        <f t="shared" si="5"/>
        <v>2.4749999999999996</v>
      </c>
      <c r="B120" t="s">
        <v>9</v>
      </c>
      <c r="C120">
        <v>13909</v>
      </c>
      <c r="D120">
        <v>436</v>
      </c>
      <c r="E120">
        <v>3.75</v>
      </c>
      <c r="F120">
        <v>2.4</v>
      </c>
      <c r="G120">
        <v>2.5499999999999998</v>
      </c>
      <c r="H120">
        <v>2400</v>
      </c>
      <c r="I120">
        <v>37.4</v>
      </c>
      <c r="J120">
        <v>39.200000000000003</v>
      </c>
      <c r="K120">
        <v>29.35</v>
      </c>
      <c r="L120">
        <v>6</v>
      </c>
      <c r="M120">
        <v>2113</v>
      </c>
      <c r="N120" t="s">
        <v>9</v>
      </c>
      <c r="O120">
        <f t="shared" si="6"/>
        <v>38.299999999999997</v>
      </c>
      <c r="P120">
        <f t="shared" si="7"/>
        <v>35.824999999999996</v>
      </c>
      <c r="Q120">
        <f t="shared" si="8"/>
        <v>5</v>
      </c>
      <c r="R120">
        <f t="shared" si="10"/>
        <v>2.1484374999999997E-6</v>
      </c>
    </row>
    <row r="121" spans="1:18">
      <c r="A121" s="5">
        <f t="shared" si="5"/>
        <v>1.75</v>
      </c>
      <c r="B121" t="s">
        <v>9</v>
      </c>
      <c r="C121">
        <v>10016</v>
      </c>
      <c r="D121">
        <v>1821</v>
      </c>
      <c r="E121">
        <v>2.75</v>
      </c>
      <c r="F121">
        <v>1.7</v>
      </c>
      <c r="G121">
        <v>1.8</v>
      </c>
      <c r="H121">
        <v>2405</v>
      </c>
      <c r="I121">
        <v>41.8</v>
      </c>
      <c r="J121">
        <v>43.6</v>
      </c>
      <c r="K121">
        <v>36.35</v>
      </c>
      <c r="L121">
        <v>6</v>
      </c>
      <c r="M121">
        <v>170</v>
      </c>
      <c r="N121" t="s">
        <v>9</v>
      </c>
      <c r="O121">
        <f t="shared" si="6"/>
        <v>42.7</v>
      </c>
      <c r="P121">
        <f t="shared" si="7"/>
        <v>40.950000000000003</v>
      </c>
      <c r="Q121">
        <f t="shared" si="8"/>
        <v>5</v>
      </c>
      <c r="R121">
        <f t="shared" si="10"/>
        <v>1.5127873755732384E-6</v>
      </c>
    </row>
    <row r="122" spans="1:18">
      <c r="A122" s="5">
        <f t="shared" si="5"/>
        <v>1.25</v>
      </c>
      <c r="B122" t="s">
        <v>9</v>
      </c>
      <c r="C122">
        <v>8699</v>
      </c>
      <c r="D122">
        <v>1577</v>
      </c>
      <c r="E122">
        <v>1.95</v>
      </c>
      <c r="F122">
        <v>1.2</v>
      </c>
      <c r="G122">
        <v>1.3</v>
      </c>
      <c r="H122">
        <v>2410</v>
      </c>
      <c r="I122">
        <v>46.3</v>
      </c>
      <c r="J122">
        <v>48.2</v>
      </c>
      <c r="K122">
        <v>38.479999999999997</v>
      </c>
      <c r="L122">
        <v>8</v>
      </c>
      <c r="M122">
        <v>1728</v>
      </c>
      <c r="N122" t="s">
        <v>9</v>
      </c>
      <c r="O122">
        <f t="shared" si="6"/>
        <v>47.25</v>
      </c>
      <c r="P122">
        <f t="shared" si="7"/>
        <v>46</v>
      </c>
      <c r="Q122">
        <f t="shared" si="8"/>
        <v>5</v>
      </c>
      <c r="R122">
        <f t="shared" si="10"/>
        <v>1.0760834007678931E-6</v>
      </c>
    </row>
    <row r="123" spans="1:18">
      <c r="A123" s="5">
        <f t="shared" si="5"/>
        <v>0.89999999999999991</v>
      </c>
      <c r="B123" t="s">
        <v>9</v>
      </c>
      <c r="C123">
        <v>5424</v>
      </c>
      <c r="D123">
        <v>1122</v>
      </c>
      <c r="E123">
        <v>1.4</v>
      </c>
      <c r="F123">
        <v>0.85</v>
      </c>
      <c r="G123">
        <v>0.95</v>
      </c>
      <c r="H123">
        <v>2415</v>
      </c>
      <c r="I123">
        <v>48.9</v>
      </c>
      <c r="J123">
        <v>55.8</v>
      </c>
      <c r="K123">
        <v>46.34</v>
      </c>
      <c r="L123">
        <v>0</v>
      </c>
      <c r="M123">
        <v>41</v>
      </c>
      <c r="N123" t="s">
        <v>9</v>
      </c>
      <c r="O123">
        <f t="shared" si="6"/>
        <v>52.349999999999994</v>
      </c>
      <c r="P123">
        <f t="shared" si="7"/>
        <v>51.449999999999996</v>
      </c>
      <c r="Q123">
        <f t="shared" si="8"/>
        <v>5</v>
      </c>
      <c r="R123">
        <f t="shared" si="10"/>
        <v>7.7157517071100653E-7</v>
      </c>
    </row>
    <row r="124" spans="1:18">
      <c r="A124" s="5">
        <f t="shared" si="5"/>
        <v>0.67500000000000004</v>
      </c>
      <c r="B124" t="s">
        <v>9</v>
      </c>
      <c r="C124">
        <v>2321</v>
      </c>
      <c r="D124">
        <v>244</v>
      </c>
      <c r="E124">
        <v>0.95</v>
      </c>
      <c r="F124">
        <v>0.6</v>
      </c>
      <c r="G124">
        <v>0.75</v>
      </c>
      <c r="H124">
        <v>2420</v>
      </c>
      <c r="I124">
        <v>53.8</v>
      </c>
      <c r="J124">
        <v>61.3</v>
      </c>
      <c r="K124">
        <v>56.12</v>
      </c>
      <c r="L124">
        <v>1</v>
      </c>
      <c r="M124">
        <v>61</v>
      </c>
      <c r="N124" t="s">
        <v>9</v>
      </c>
      <c r="O124">
        <f t="shared" si="6"/>
        <v>57.55</v>
      </c>
      <c r="P124">
        <f t="shared" si="7"/>
        <v>56.875</v>
      </c>
      <c r="Q124">
        <f t="shared" si="8"/>
        <v>5</v>
      </c>
      <c r="R124">
        <f t="shared" si="10"/>
        <v>5.7629260296427834E-7</v>
      </c>
    </row>
    <row r="125" spans="1:18">
      <c r="A125" s="5">
        <f t="shared" si="5"/>
        <v>0.5</v>
      </c>
      <c r="B125" t="s">
        <v>9</v>
      </c>
      <c r="C125">
        <v>15922</v>
      </c>
      <c r="D125">
        <v>8</v>
      </c>
      <c r="E125">
        <v>0.68</v>
      </c>
      <c r="F125">
        <v>0.45</v>
      </c>
      <c r="G125">
        <v>0.55000000000000004</v>
      </c>
      <c r="H125">
        <v>2425</v>
      </c>
      <c r="I125">
        <v>58.4</v>
      </c>
      <c r="J125">
        <v>64.099999999999994</v>
      </c>
      <c r="K125">
        <v>54</v>
      </c>
      <c r="L125">
        <v>0</v>
      </c>
      <c r="M125">
        <v>136</v>
      </c>
      <c r="N125" t="s">
        <v>9</v>
      </c>
      <c r="O125">
        <f t="shared" si="6"/>
        <v>61.25</v>
      </c>
      <c r="P125">
        <f t="shared" si="7"/>
        <v>60.75</v>
      </c>
      <c r="Q125">
        <f t="shared" si="8"/>
        <v>5</v>
      </c>
      <c r="R125">
        <f t="shared" si="10"/>
        <v>4.2512488043362735E-7</v>
      </c>
    </row>
    <row r="126" spans="1:18">
      <c r="A126" s="5">
        <f t="shared" si="5"/>
        <v>0.4</v>
      </c>
      <c r="B126" t="s">
        <v>9</v>
      </c>
      <c r="C126">
        <v>6211</v>
      </c>
      <c r="D126">
        <v>101</v>
      </c>
      <c r="E126">
        <v>0.45</v>
      </c>
      <c r="F126">
        <v>0.35</v>
      </c>
      <c r="G126">
        <v>0.45</v>
      </c>
      <c r="H126">
        <v>2430</v>
      </c>
      <c r="I126">
        <v>63.3</v>
      </c>
      <c r="J126">
        <v>71</v>
      </c>
      <c r="K126">
        <v>57.08</v>
      </c>
      <c r="L126">
        <v>0</v>
      </c>
      <c r="M126">
        <v>18</v>
      </c>
      <c r="N126" t="s">
        <v>9</v>
      </c>
      <c r="O126">
        <f t="shared" si="6"/>
        <v>67.150000000000006</v>
      </c>
      <c r="P126">
        <f t="shared" si="7"/>
        <v>66.75</v>
      </c>
      <c r="Q126">
        <f t="shared" si="8"/>
        <v>5</v>
      </c>
      <c r="R126">
        <f t="shared" si="10"/>
        <v>3.3870175616860572E-7</v>
      </c>
    </row>
    <row r="127" spans="1:18">
      <c r="A127" s="5">
        <f t="shared" si="5"/>
        <v>0.25</v>
      </c>
      <c r="B127" t="s">
        <v>9</v>
      </c>
      <c r="C127">
        <v>1450</v>
      </c>
      <c r="D127">
        <v>33</v>
      </c>
      <c r="E127">
        <v>0.3</v>
      </c>
      <c r="F127">
        <v>0.2</v>
      </c>
      <c r="G127">
        <v>0.3</v>
      </c>
      <c r="H127">
        <v>2435</v>
      </c>
      <c r="I127">
        <v>68.2</v>
      </c>
      <c r="J127">
        <v>75.900000000000006</v>
      </c>
      <c r="K127">
        <v>60.97</v>
      </c>
      <c r="L127">
        <v>0</v>
      </c>
      <c r="M127">
        <v>2</v>
      </c>
      <c r="N127" t="s">
        <v>9</v>
      </c>
      <c r="O127">
        <f t="shared" si="6"/>
        <v>72.050000000000011</v>
      </c>
      <c r="P127">
        <f t="shared" si="7"/>
        <v>71.800000000000011</v>
      </c>
      <c r="Q127">
        <f t="shared" si="8"/>
        <v>5</v>
      </c>
      <c r="R127">
        <f t="shared" si="10"/>
        <v>2.1082013247937126E-7</v>
      </c>
    </row>
    <row r="128" spans="1:18">
      <c r="A128" s="5">
        <f t="shared" si="5"/>
        <v>0.2</v>
      </c>
      <c r="B128" t="s">
        <v>9</v>
      </c>
      <c r="C128">
        <v>3031</v>
      </c>
      <c r="D128">
        <v>13</v>
      </c>
      <c r="E128">
        <v>0.2</v>
      </c>
      <c r="F128">
        <v>0.15</v>
      </c>
      <c r="G128">
        <v>0.25</v>
      </c>
      <c r="H128">
        <v>2440</v>
      </c>
      <c r="I128">
        <v>73.2</v>
      </c>
      <c r="J128">
        <v>80.8</v>
      </c>
      <c r="K128">
        <v>83.58</v>
      </c>
      <c r="L128">
        <v>0</v>
      </c>
      <c r="M128">
        <v>13</v>
      </c>
      <c r="N128" t="s">
        <v>9</v>
      </c>
      <c r="O128">
        <f t="shared" si="6"/>
        <v>77</v>
      </c>
      <c r="P128">
        <f t="shared" si="7"/>
        <v>76.8</v>
      </c>
      <c r="Q128">
        <f t="shared" si="8"/>
        <v>5</v>
      </c>
      <c r="R128">
        <f t="shared" si="10"/>
        <v>1.6796560064498792E-7</v>
      </c>
    </row>
    <row r="129" spans="1:18">
      <c r="A129" s="5">
        <f t="shared" si="5"/>
        <v>0.125</v>
      </c>
      <c r="B129" t="s">
        <v>9</v>
      </c>
      <c r="C129">
        <v>1039</v>
      </c>
      <c r="D129">
        <v>36</v>
      </c>
      <c r="E129">
        <v>0.2</v>
      </c>
      <c r="F129">
        <v>0.1</v>
      </c>
      <c r="G129">
        <v>0.15</v>
      </c>
      <c r="H129">
        <v>2445</v>
      </c>
      <c r="I129">
        <v>78.099999999999994</v>
      </c>
      <c r="J129">
        <v>85.8</v>
      </c>
      <c r="K129">
        <v>69</v>
      </c>
      <c r="L129">
        <v>0</v>
      </c>
      <c r="M129">
        <v>3</v>
      </c>
      <c r="N129" t="s">
        <v>9</v>
      </c>
      <c r="O129">
        <f t="shared" si="6"/>
        <v>81.949999999999989</v>
      </c>
      <c r="P129">
        <f t="shared" si="7"/>
        <v>81.824999999999989</v>
      </c>
      <c r="Q129">
        <f t="shared" si="8"/>
        <v>5</v>
      </c>
      <c r="R129">
        <f t="shared" si="10"/>
        <v>1.0454957950159125E-7</v>
      </c>
    </row>
    <row r="130" spans="1:18">
      <c r="A130" s="5">
        <f t="shared" si="5"/>
        <v>0.15000000000000002</v>
      </c>
      <c r="B130" t="s">
        <v>9</v>
      </c>
      <c r="C130">
        <v>4768</v>
      </c>
      <c r="D130">
        <v>0</v>
      </c>
      <c r="E130">
        <v>0.2</v>
      </c>
      <c r="F130">
        <v>0.1</v>
      </c>
      <c r="G130">
        <v>0.2</v>
      </c>
      <c r="H130">
        <v>2450</v>
      </c>
      <c r="I130">
        <v>83.1</v>
      </c>
      <c r="J130">
        <v>90.8</v>
      </c>
      <c r="K130">
        <v>78</v>
      </c>
      <c r="L130">
        <v>0</v>
      </c>
      <c r="M130">
        <v>15</v>
      </c>
      <c r="N130" t="s">
        <v>9</v>
      </c>
      <c r="O130">
        <f t="shared" si="6"/>
        <v>86.949999999999989</v>
      </c>
      <c r="P130">
        <f t="shared" si="7"/>
        <v>86.799999999999983</v>
      </c>
      <c r="Q130">
        <f t="shared" si="8"/>
        <v>5</v>
      </c>
      <c r="R130">
        <f t="shared" si="10"/>
        <v>1.2494793835901709E-7</v>
      </c>
    </row>
    <row r="131" spans="1:18">
      <c r="A131" s="5">
        <f t="shared" si="5"/>
        <v>0.15000000000000002</v>
      </c>
      <c r="B131" t="s">
        <v>9</v>
      </c>
      <c r="C131">
        <v>614</v>
      </c>
      <c r="D131">
        <v>5</v>
      </c>
      <c r="E131">
        <v>0.1</v>
      </c>
      <c r="F131">
        <v>0.1</v>
      </c>
      <c r="G131">
        <v>0.2</v>
      </c>
      <c r="H131">
        <v>2455</v>
      </c>
      <c r="I131">
        <v>88.1</v>
      </c>
      <c r="J131">
        <v>95.7</v>
      </c>
      <c r="K131">
        <v>68.400000000000006</v>
      </c>
      <c r="L131">
        <v>0</v>
      </c>
      <c r="M131">
        <v>1</v>
      </c>
      <c r="N131" t="s">
        <v>9</v>
      </c>
      <c r="O131">
        <f t="shared" si="6"/>
        <v>91.9</v>
      </c>
      <c r="P131">
        <f t="shared" si="7"/>
        <v>91.75</v>
      </c>
      <c r="Q131">
        <f t="shared" si="8"/>
        <v>5</v>
      </c>
      <c r="R131">
        <f t="shared" si="10"/>
        <v>1.2443950373525913E-7</v>
      </c>
    </row>
    <row r="132" spans="1:18">
      <c r="A132" s="5">
        <f t="shared" si="5"/>
        <v>0.1</v>
      </c>
      <c r="B132" t="s">
        <v>9</v>
      </c>
      <c r="C132">
        <v>445</v>
      </c>
      <c r="D132">
        <v>0</v>
      </c>
      <c r="E132">
        <v>0.1</v>
      </c>
      <c r="F132">
        <v>0.05</v>
      </c>
      <c r="G132">
        <v>0.15</v>
      </c>
      <c r="H132">
        <v>2460</v>
      </c>
      <c r="I132">
        <v>93.1</v>
      </c>
      <c r="J132">
        <v>100.7</v>
      </c>
      <c r="K132">
        <v>84.12</v>
      </c>
      <c r="L132">
        <v>0</v>
      </c>
      <c r="M132">
        <v>6</v>
      </c>
      <c r="N132" t="s">
        <v>9</v>
      </c>
      <c r="O132">
        <f t="shared" si="6"/>
        <v>96.9</v>
      </c>
      <c r="P132">
        <f t="shared" si="7"/>
        <v>96.800000000000011</v>
      </c>
      <c r="Q132">
        <f t="shared" si="8"/>
        <v>5</v>
      </c>
      <c r="R132">
        <f t="shared" si="10"/>
        <v>8.2622777447286663E-8</v>
      </c>
    </row>
    <row r="133" spans="1:18">
      <c r="A133" s="5">
        <f t="shared" si="5"/>
        <v>0.1</v>
      </c>
      <c r="B133" t="s">
        <v>9</v>
      </c>
      <c r="C133">
        <v>432</v>
      </c>
      <c r="D133">
        <v>0</v>
      </c>
      <c r="E133">
        <v>0.13</v>
      </c>
      <c r="F133">
        <v>0.05</v>
      </c>
      <c r="G133">
        <v>0.15</v>
      </c>
      <c r="H133">
        <v>2465</v>
      </c>
      <c r="I133">
        <v>98.1</v>
      </c>
      <c r="J133">
        <v>105.9</v>
      </c>
      <c r="K133">
        <v>68.849999999999994</v>
      </c>
      <c r="L133">
        <v>0</v>
      </c>
      <c r="M133">
        <v>5</v>
      </c>
      <c r="N133" t="s">
        <v>9</v>
      </c>
      <c r="O133">
        <f t="shared" si="6"/>
        <v>102</v>
      </c>
      <c r="P133">
        <f t="shared" si="7"/>
        <v>101.9</v>
      </c>
      <c r="Q133">
        <f t="shared" si="8"/>
        <v>5</v>
      </c>
      <c r="R133">
        <f t="shared" si="10"/>
        <v>8.2287933708840604E-8</v>
      </c>
    </row>
    <row r="134" spans="1:18">
      <c r="A134" s="5">
        <f t="shared" ref="A134:A157" si="11">IF(F134 &lt;&gt; 0, 0.5*(F134+G134),0)</f>
        <v>0.1</v>
      </c>
      <c r="B134" t="s">
        <v>9</v>
      </c>
      <c r="C134">
        <v>276</v>
      </c>
      <c r="D134">
        <v>0</v>
      </c>
      <c r="E134">
        <v>0.1</v>
      </c>
      <c r="F134">
        <v>0.05</v>
      </c>
      <c r="G134">
        <v>0.15</v>
      </c>
      <c r="H134">
        <v>2470</v>
      </c>
      <c r="I134">
        <v>103.1</v>
      </c>
      <c r="J134">
        <v>110.8</v>
      </c>
      <c r="K134">
        <v>75.8</v>
      </c>
      <c r="L134">
        <v>0</v>
      </c>
      <c r="M134">
        <v>2</v>
      </c>
      <c r="N134" t="s">
        <v>9</v>
      </c>
      <c r="O134">
        <f t="shared" ref="O134:O157" si="12">IF(I134&lt;&gt;0,0.5*(I134+J134),0)</f>
        <v>106.94999999999999</v>
      </c>
      <c r="P134">
        <f t="shared" ref="P134:P157" si="13">ABS(A134-O134)</f>
        <v>106.85</v>
      </c>
      <c r="Q134">
        <f t="shared" si="8"/>
        <v>5</v>
      </c>
      <c r="R134">
        <f t="shared" si="10"/>
        <v>8.1955121375534754E-8</v>
      </c>
    </row>
    <row r="135" spans="1:18">
      <c r="A135" s="5">
        <f t="shared" si="11"/>
        <v>0.1</v>
      </c>
      <c r="B135" t="s">
        <v>9</v>
      </c>
      <c r="C135">
        <v>6022</v>
      </c>
      <c r="D135">
        <v>0</v>
      </c>
      <c r="E135">
        <v>0.1</v>
      </c>
      <c r="F135">
        <v>0.05</v>
      </c>
      <c r="G135">
        <v>0.15</v>
      </c>
      <c r="H135">
        <v>2475</v>
      </c>
      <c r="I135">
        <v>106.7</v>
      </c>
      <c r="J135">
        <v>115.7</v>
      </c>
      <c r="K135">
        <v>0</v>
      </c>
      <c r="L135">
        <v>0</v>
      </c>
      <c r="M135">
        <v>0</v>
      </c>
      <c r="N135" t="s">
        <v>9</v>
      </c>
      <c r="O135">
        <f t="shared" si="12"/>
        <v>111.2</v>
      </c>
      <c r="P135">
        <f t="shared" si="13"/>
        <v>111.10000000000001</v>
      </c>
      <c r="Q135">
        <f t="shared" ref="Q135:Q156" si="14">(H136-H134)/2</f>
        <v>5</v>
      </c>
      <c r="R135">
        <f t="shared" si="10"/>
        <v>8.1624324048566475E-8</v>
      </c>
    </row>
    <row r="136" spans="1:18">
      <c r="A136" s="5">
        <f t="shared" si="11"/>
        <v>0.1</v>
      </c>
      <c r="B136" t="s">
        <v>9</v>
      </c>
      <c r="C136">
        <v>232</v>
      </c>
      <c r="D136">
        <v>0</v>
      </c>
      <c r="E136">
        <v>0.1</v>
      </c>
      <c r="F136">
        <v>0.05</v>
      </c>
      <c r="G136">
        <v>0.15</v>
      </c>
      <c r="H136">
        <v>2480</v>
      </c>
      <c r="I136">
        <v>111.6</v>
      </c>
      <c r="J136">
        <v>120.7</v>
      </c>
      <c r="K136">
        <v>0</v>
      </c>
      <c r="L136">
        <v>0</v>
      </c>
      <c r="M136">
        <v>0</v>
      </c>
      <c r="N136" t="s">
        <v>9</v>
      </c>
      <c r="O136">
        <f t="shared" si="12"/>
        <v>116.15</v>
      </c>
      <c r="P136">
        <f t="shared" si="13"/>
        <v>116.05000000000001</v>
      </c>
      <c r="Q136">
        <f t="shared" si="14"/>
        <v>5</v>
      </c>
      <c r="R136">
        <f t="shared" si="10"/>
        <v>8.1295525494276798E-8</v>
      </c>
    </row>
    <row r="137" spans="1:18">
      <c r="A137" s="5">
        <f t="shared" si="11"/>
        <v>0.1</v>
      </c>
      <c r="B137" t="s">
        <v>9</v>
      </c>
      <c r="C137">
        <v>296</v>
      </c>
      <c r="D137">
        <v>0</v>
      </c>
      <c r="E137">
        <v>0.1</v>
      </c>
      <c r="F137">
        <v>0.05</v>
      </c>
      <c r="G137">
        <v>0.15</v>
      </c>
      <c r="H137">
        <v>2485</v>
      </c>
      <c r="I137">
        <v>115</v>
      </c>
      <c r="J137">
        <v>128.69999999999999</v>
      </c>
      <c r="K137">
        <v>0</v>
      </c>
      <c r="L137">
        <v>0</v>
      </c>
      <c r="M137">
        <v>0</v>
      </c>
      <c r="N137" t="s">
        <v>9</v>
      </c>
      <c r="O137">
        <f t="shared" si="12"/>
        <v>121.85</v>
      </c>
      <c r="P137">
        <f t="shared" si="13"/>
        <v>121.75</v>
      </c>
      <c r="Q137">
        <f t="shared" si="14"/>
        <v>5</v>
      </c>
      <c r="R137">
        <f t="shared" si="10"/>
        <v>8.0968709642158791E-8</v>
      </c>
    </row>
    <row r="138" spans="1:18">
      <c r="A138" s="5">
        <f t="shared" si="11"/>
        <v>0.1</v>
      </c>
      <c r="B138" t="s">
        <v>9</v>
      </c>
      <c r="C138">
        <v>97</v>
      </c>
      <c r="D138">
        <v>0</v>
      </c>
      <c r="E138">
        <v>0.1</v>
      </c>
      <c r="F138">
        <v>0.05</v>
      </c>
      <c r="G138">
        <v>0.15</v>
      </c>
      <c r="H138">
        <v>2490</v>
      </c>
      <c r="I138">
        <v>120</v>
      </c>
      <c r="J138">
        <v>133.69999999999999</v>
      </c>
      <c r="K138">
        <v>0</v>
      </c>
      <c r="L138">
        <v>0</v>
      </c>
      <c r="M138">
        <v>0</v>
      </c>
      <c r="N138" t="s">
        <v>9</v>
      </c>
      <c r="O138">
        <f t="shared" si="12"/>
        <v>126.85</v>
      </c>
      <c r="P138">
        <f t="shared" si="13"/>
        <v>126.75</v>
      </c>
      <c r="Q138">
        <f t="shared" si="14"/>
        <v>5</v>
      </c>
      <c r="R138">
        <f t="shared" si="10"/>
        <v>8.0643860582893821E-8</v>
      </c>
    </row>
    <row r="139" spans="1:18">
      <c r="A139" s="5">
        <f t="shared" si="11"/>
        <v>7.5000000000000011E-2</v>
      </c>
      <c r="B139" t="s">
        <v>9</v>
      </c>
      <c r="C139">
        <v>10</v>
      </c>
      <c r="D139">
        <v>0</v>
      </c>
      <c r="E139">
        <v>0.11</v>
      </c>
      <c r="F139">
        <v>0.05</v>
      </c>
      <c r="G139">
        <v>0.1</v>
      </c>
      <c r="H139">
        <v>2495</v>
      </c>
      <c r="I139">
        <v>125</v>
      </c>
      <c r="J139">
        <v>138.5</v>
      </c>
      <c r="K139">
        <v>0</v>
      </c>
      <c r="L139">
        <v>0</v>
      </c>
      <c r="M139">
        <v>0</v>
      </c>
      <c r="N139" t="s">
        <v>9</v>
      </c>
      <c r="O139">
        <f t="shared" si="12"/>
        <v>131.75</v>
      </c>
      <c r="P139">
        <f t="shared" si="13"/>
        <v>131.67500000000001</v>
      </c>
      <c r="Q139">
        <f t="shared" si="14"/>
        <v>5</v>
      </c>
      <c r="R139">
        <f>A139*Q139/H139^2</f>
        <v>6.0240721924811559E-8</v>
      </c>
    </row>
    <row r="140" spans="1:18">
      <c r="A140">
        <f t="shared" si="11"/>
        <v>0</v>
      </c>
      <c r="B140" t="s">
        <v>9</v>
      </c>
      <c r="C140">
        <v>1718</v>
      </c>
      <c r="D140">
        <v>1</v>
      </c>
      <c r="E140">
        <v>0.04</v>
      </c>
      <c r="F140">
        <v>0</v>
      </c>
      <c r="G140">
        <v>0.1</v>
      </c>
      <c r="H140">
        <v>2500</v>
      </c>
      <c r="I140">
        <v>130</v>
      </c>
      <c r="J140">
        <v>143.5</v>
      </c>
      <c r="K140">
        <v>0</v>
      </c>
      <c r="L140">
        <v>0</v>
      </c>
      <c r="M140">
        <v>0</v>
      </c>
      <c r="N140" t="s">
        <v>9</v>
      </c>
      <c r="O140">
        <f t="shared" si="12"/>
        <v>136.75</v>
      </c>
      <c r="P140">
        <f t="shared" si="13"/>
        <v>136.75</v>
      </c>
      <c r="Q140">
        <f t="shared" si="14"/>
        <v>5</v>
      </c>
      <c r="R140">
        <v>0</v>
      </c>
    </row>
    <row r="141" spans="1:18">
      <c r="A141">
        <f t="shared" si="11"/>
        <v>0</v>
      </c>
      <c r="B141" t="s">
        <v>9</v>
      </c>
      <c r="C141">
        <v>4</v>
      </c>
      <c r="D141">
        <v>0</v>
      </c>
      <c r="E141">
        <v>0.1</v>
      </c>
      <c r="F141">
        <v>0</v>
      </c>
      <c r="G141">
        <v>0.1</v>
      </c>
      <c r="H141">
        <v>2505</v>
      </c>
      <c r="I141">
        <v>135</v>
      </c>
      <c r="J141">
        <v>148.5</v>
      </c>
      <c r="K141">
        <v>0</v>
      </c>
      <c r="L141">
        <v>0</v>
      </c>
      <c r="M141">
        <v>0</v>
      </c>
      <c r="N141" t="s">
        <v>9</v>
      </c>
      <c r="O141">
        <f t="shared" si="12"/>
        <v>141.75</v>
      </c>
      <c r="P141">
        <f t="shared" si="13"/>
        <v>141.75</v>
      </c>
      <c r="Q141">
        <f t="shared" si="14"/>
        <v>5</v>
      </c>
      <c r="R141">
        <v>0</v>
      </c>
    </row>
    <row r="142" spans="1:18">
      <c r="A142">
        <f t="shared" si="11"/>
        <v>0</v>
      </c>
      <c r="B142" t="s">
        <v>9</v>
      </c>
      <c r="C142">
        <v>124</v>
      </c>
      <c r="D142">
        <v>0</v>
      </c>
      <c r="E142">
        <v>0.05</v>
      </c>
      <c r="F142">
        <v>0</v>
      </c>
      <c r="G142">
        <v>0.1</v>
      </c>
      <c r="H142">
        <v>2510</v>
      </c>
      <c r="I142">
        <v>140</v>
      </c>
      <c r="J142">
        <v>153.4</v>
      </c>
      <c r="K142">
        <v>0</v>
      </c>
      <c r="L142">
        <v>0</v>
      </c>
      <c r="M142">
        <v>0</v>
      </c>
      <c r="N142" t="s">
        <v>9</v>
      </c>
      <c r="O142">
        <f t="shared" si="12"/>
        <v>146.69999999999999</v>
      </c>
      <c r="P142">
        <f t="shared" si="13"/>
        <v>146.69999999999999</v>
      </c>
      <c r="Q142">
        <f t="shared" si="14"/>
        <v>5</v>
      </c>
      <c r="R142">
        <v>0</v>
      </c>
    </row>
    <row r="143" spans="1:18">
      <c r="A143">
        <f t="shared" si="11"/>
        <v>0</v>
      </c>
      <c r="B143" t="s">
        <v>9</v>
      </c>
      <c r="C143">
        <v>213</v>
      </c>
      <c r="D143">
        <v>0</v>
      </c>
      <c r="E143">
        <v>0.05</v>
      </c>
      <c r="F143">
        <v>0</v>
      </c>
      <c r="G143">
        <v>0.1</v>
      </c>
      <c r="H143">
        <v>2515</v>
      </c>
      <c r="I143">
        <v>145</v>
      </c>
      <c r="J143">
        <v>158.5</v>
      </c>
      <c r="K143">
        <v>0</v>
      </c>
      <c r="L143">
        <v>0</v>
      </c>
      <c r="M143">
        <v>0</v>
      </c>
      <c r="N143" t="s">
        <v>9</v>
      </c>
      <c r="O143">
        <f t="shared" si="12"/>
        <v>151.75</v>
      </c>
      <c r="P143">
        <f t="shared" si="13"/>
        <v>151.75</v>
      </c>
      <c r="Q143">
        <f t="shared" si="14"/>
        <v>5</v>
      </c>
      <c r="R143">
        <v>0</v>
      </c>
    </row>
    <row r="144" spans="1:18">
      <c r="A144">
        <f t="shared" si="11"/>
        <v>0</v>
      </c>
      <c r="B144" t="s">
        <v>9</v>
      </c>
      <c r="C144">
        <v>23</v>
      </c>
      <c r="D144">
        <v>0</v>
      </c>
      <c r="E144">
        <v>0.1</v>
      </c>
      <c r="F144">
        <v>0</v>
      </c>
      <c r="G144">
        <v>0.1</v>
      </c>
      <c r="H144">
        <v>2520</v>
      </c>
      <c r="I144">
        <v>150</v>
      </c>
      <c r="J144">
        <v>163.6</v>
      </c>
      <c r="K144">
        <v>0</v>
      </c>
      <c r="L144">
        <v>0</v>
      </c>
      <c r="M144">
        <v>0</v>
      </c>
      <c r="N144" t="s">
        <v>9</v>
      </c>
      <c r="O144">
        <f t="shared" si="12"/>
        <v>156.80000000000001</v>
      </c>
      <c r="P144">
        <f t="shared" si="13"/>
        <v>156.80000000000001</v>
      </c>
      <c r="Q144">
        <f t="shared" si="14"/>
        <v>5</v>
      </c>
      <c r="R144">
        <v>0</v>
      </c>
    </row>
    <row r="145" spans="1:18">
      <c r="A145">
        <f t="shared" si="11"/>
        <v>0</v>
      </c>
      <c r="B145" t="s">
        <v>9</v>
      </c>
      <c r="C145">
        <v>275</v>
      </c>
      <c r="D145">
        <v>0</v>
      </c>
      <c r="E145">
        <v>0.3</v>
      </c>
      <c r="F145">
        <v>0</v>
      </c>
      <c r="G145">
        <v>0.1</v>
      </c>
      <c r="H145">
        <v>2525</v>
      </c>
      <c r="I145">
        <v>155</v>
      </c>
      <c r="J145">
        <v>168.4</v>
      </c>
      <c r="K145">
        <v>0</v>
      </c>
      <c r="L145">
        <v>0</v>
      </c>
      <c r="M145">
        <v>0</v>
      </c>
      <c r="N145" t="s">
        <v>9</v>
      </c>
      <c r="O145">
        <f t="shared" si="12"/>
        <v>161.69999999999999</v>
      </c>
      <c r="P145">
        <f t="shared" si="13"/>
        <v>161.69999999999999</v>
      </c>
      <c r="Q145">
        <f t="shared" si="14"/>
        <v>5</v>
      </c>
      <c r="R145">
        <v>0</v>
      </c>
    </row>
    <row r="146" spans="1:18">
      <c r="A146">
        <f t="shared" si="11"/>
        <v>0</v>
      </c>
      <c r="B146" t="s">
        <v>9</v>
      </c>
      <c r="C146">
        <v>91</v>
      </c>
      <c r="D146">
        <v>0</v>
      </c>
      <c r="E146">
        <v>0.05</v>
      </c>
      <c r="F146">
        <v>0</v>
      </c>
      <c r="G146">
        <v>0.1</v>
      </c>
      <c r="H146">
        <v>2530</v>
      </c>
      <c r="I146">
        <v>160</v>
      </c>
      <c r="J146">
        <v>173.5</v>
      </c>
      <c r="K146">
        <v>0</v>
      </c>
      <c r="L146">
        <v>0</v>
      </c>
      <c r="M146">
        <v>0</v>
      </c>
      <c r="N146" t="s">
        <v>9</v>
      </c>
      <c r="O146">
        <f t="shared" si="12"/>
        <v>166.75</v>
      </c>
      <c r="P146">
        <f t="shared" si="13"/>
        <v>166.75</v>
      </c>
      <c r="Q146">
        <f t="shared" si="14"/>
        <v>5</v>
      </c>
      <c r="R146">
        <v>0</v>
      </c>
    </row>
    <row r="147" spans="1:18">
      <c r="A147">
        <f t="shared" si="11"/>
        <v>0</v>
      </c>
      <c r="B147" t="s">
        <v>9</v>
      </c>
      <c r="C147">
        <v>0</v>
      </c>
      <c r="D147">
        <v>0</v>
      </c>
      <c r="E147">
        <v>0</v>
      </c>
      <c r="F147">
        <v>0</v>
      </c>
      <c r="G147">
        <v>0.05</v>
      </c>
      <c r="H147">
        <v>2535</v>
      </c>
      <c r="I147">
        <v>165</v>
      </c>
      <c r="J147">
        <v>178.4</v>
      </c>
      <c r="K147">
        <v>0</v>
      </c>
      <c r="L147">
        <v>0</v>
      </c>
      <c r="M147">
        <v>0</v>
      </c>
      <c r="N147" t="s">
        <v>9</v>
      </c>
      <c r="O147">
        <f t="shared" si="12"/>
        <v>171.7</v>
      </c>
      <c r="P147">
        <f t="shared" si="13"/>
        <v>171.7</v>
      </c>
      <c r="Q147">
        <f t="shared" si="14"/>
        <v>5</v>
      </c>
      <c r="R147">
        <v>0</v>
      </c>
    </row>
    <row r="148" spans="1:18">
      <c r="A148">
        <f t="shared" si="11"/>
        <v>0</v>
      </c>
      <c r="B148" t="s">
        <v>9</v>
      </c>
      <c r="C148">
        <v>122</v>
      </c>
      <c r="D148">
        <v>0</v>
      </c>
      <c r="E148">
        <v>0.03</v>
      </c>
      <c r="F148">
        <v>0</v>
      </c>
      <c r="G148">
        <v>0.05</v>
      </c>
      <c r="H148">
        <v>2540</v>
      </c>
      <c r="I148">
        <v>170</v>
      </c>
      <c r="J148">
        <v>183.4</v>
      </c>
      <c r="K148">
        <v>0</v>
      </c>
      <c r="L148">
        <v>0</v>
      </c>
      <c r="M148">
        <v>0</v>
      </c>
      <c r="N148" t="s">
        <v>9</v>
      </c>
      <c r="O148">
        <f t="shared" si="12"/>
        <v>176.7</v>
      </c>
      <c r="P148">
        <f t="shared" si="13"/>
        <v>176.7</v>
      </c>
      <c r="Q148">
        <f t="shared" si="14"/>
        <v>5</v>
      </c>
      <c r="R148">
        <v>0</v>
      </c>
    </row>
    <row r="149" spans="1:18">
      <c r="A149">
        <f t="shared" si="11"/>
        <v>0</v>
      </c>
      <c r="B149" t="s">
        <v>9</v>
      </c>
      <c r="C149">
        <v>0</v>
      </c>
      <c r="D149">
        <v>0</v>
      </c>
      <c r="E149">
        <v>0</v>
      </c>
      <c r="F149">
        <v>0</v>
      </c>
      <c r="G149">
        <v>0.05</v>
      </c>
      <c r="H149">
        <v>2545</v>
      </c>
      <c r="I149">
        <v>175</v>
      </c>
      <c r="J149">
        <v>188.4</v>
      </c>
      <c r="K149">
        <v>0</v>
      </c>
      <c r="L149">
        <v>0</v>
      </c>
      <c r="M149">
        <v>0</v>
      </c>
      <c r="N149" t="s">
        <v>9</v>
      </c>
      <c r="O149">
        <f t="shared" si="12"/>
        <v>181.7</v>
      </c>
      <c r="P149">
        <f t="shared" si="13"/>
        <v>181.7</v>
      </c>
      <c r="Q149">
        <f t="shared" si="14"/>
        <v>5</v>
      </c>
      <c r="R149">
        <v>0</v>
      </c>
    </row>
    <row r="150" spans="1:18">
      <c r="A150">
        <f t="shared" si="11"/>
        <v>0</v>
      </c>
      <c r="B150" t="s">
        <v>9</v>
      </c>
      <c r="C150">
        <v>273</v>
      </c>
      <c r="D150">
        <v>0</v>
      </c>
      <c r="E150">
        <v>0.05</v>
      </c>
      <c r="F150">
        <v>0</v>
      </c>
      <c r="G150">
        <v>0.05</v>
      </c>
      <c r="H150">
        <v>2550</v>
      </c>
      <c r="I150">
        <v>180</v>
      </c>
      <c r="J150">
        <v>193.6</v>
      </c>
      <c r="K150">
        <v>0</v>
      </c>
      <c r="L150">
        <v>0</v>
      </c>
      <c r="M150">
        <v>0</v>
      </c>
      <c r="N150" t="s">
        <v>9</v>
      </c>
      <c r="O150">
        <f t="shared" si="12"/>
        <v>186.8</v>
      </c>
      <c r="P150">
        <f t="shared" si="13"/>
        <v>186.8</v>
      </c>
      <c r="Q150">
        <f t="shared" si="14"/>
        <v>7.5</v>
      </c>
      <c r="R150">
        <v>0</v>
      </c>
    </row>
    <row r="151" spans="1:18">
      <c r="A151">
        <f t="shared" si="11"/>
        <v>0</v>
      </c>
      <c r="B151" t="s">
        <v>9</v>
      </c>
      <c r="C151">
        <v>0</v>
      </c>
      <c r="D151">
        <v>0</v>
      </c>
      <c r="E151">
        <v>0</v>
      </c>
      <c r="F151">
        <v>0</v>
      </c>
      <c r="G151">
        <v>0.05</v>
      </c>
      <c r="H151">
        <v>2560</v>
      </c>
      <c r="I151">
        <v>190</v>
      </c>
      <c r="J151">
        <v>203.4</v>
      </c>
      <c r="K151">
        <v>0</v>
      </c>
      <c r="L151">
        <v>0</v>
      </c>
      <c r="M151">
        <v>0</v>
      </c>
      <c r="N151" t="s">
        <v>9</v>
      </c>
      <c r="O151">
        <f t="shared" si="12"/>
        <v>196.7</v>
      </c>
      <c r="P151">
        <f t="shared" si="13"/>
        <v>196.7</v>
      </c>
      <c r="Q151">
        <f t="shared" si="14"/>
        <v>12.5</v>
      </c>
      <c r="R151">
        <v>0</v>
      </c>
    </row>
    <row r="152" spans="1:18">
      <c r="A152">
        <f t="shared" si="11"/>
        <v>0</v>
      </c>
      <c r="B152" t="s">
        <v>9</v>
      </c>
      <c r="C152">
        <v>4</v>
      </c>
      <c r="D152">
        <v>0</v>
      </c>
      <c r="E152">
        <v>0.1</v>
      </c>
      <c r="F152">
        <v>0</v>
      </c>
      <c r="G152">
        <v>0.05</v>
      </c>
      <c r="H152">
        <v>2575</v>
      </c>
      <c r="I152">
        <v>203.5</v>
      </c>
      <c r="J152">
        <v>218.4</v>
      </c>
      <c r="K152">
        <v>0</v>
      </c>
      <c r="L152">
        <v>0</v>
      </c>
      <c r="M152">
        <v>0</v>
      </c>
      <c r="N152" t="s">
        <v>9</v>
      </c>
      <c r="O152">
        <f t="shared" si="12"/>
        <v>210.95</v>
      </c>
      <c r="P152">
        <f t="shared" si="13"/>
        <v>210.95</v>
      </c>
      <c r="Q152">
        <f t="shared" si="14"/>
        <v>20</v>
      </c>
      <c r="R152">
        <v>0</v>
      </c>
    </row>
    <row r="153" spans="1:18">
      <c r="A153">
        <f t="shared" si="11"/>
        <v>0</v>
      </c>
      <c r="B153" t="s">
        <v>9</v>
      </c>
      <c r="C153">
        <v>1904</v>
      </c>
      <c r="D153">
        <v>1576</v>
      </c>
      <c r="E153">
        <v>0.01</v>
      </c>
      <c r="F153">
        <v>0</v>
      </c>
      <c r="G153">
        <v>0.05</v>
      </c>
      <c r="H153">
        <v>2600</v>
      </c>
      <c r="I153">
        <v>228.5</v>
      </c>
      <c r="J153">
        <v>243.4</v>
      </c>
      <c r="K153">
        <v>0</v>
      </c>
      <c r="L153">
        <v>0</v>
      </c>
      <c r="M153">
        <v>0</v>
      </c>
      <c r="N153" t="s">
        <v>9</v>
      </c>
      <c r="O153">
        <f t="shared" si="12"/>
        <v>235.95</v>
      </c>
      <c r="P153">
        <f t="shared" si="13"/>
        <v>235.95</v>
      </c>
      <c r="Q153">
        <f t="shared" si="14"/>
        <v>37.5</v>
      </c>
      <c r="R153">
        <v>0</v>
      </c>
    </row>
    <row r="154" spans="1:18">
      <c r="A154">
        <f t="shared" si="11"/>
        <v>0</v>
      </c>
      <c r="B154" t="s">
        <v>9</v>
      </c>
      <c r="C154">
        <v>225</v>
      </c>
      <c r="D154">
        <v>0</v>
      </c>
      <c r="E154">
        <v>0.05</v>
      </c>
      <c r="F154">
        <v>0</v>
      </c>
      <c r="G154">
        <v>0.05</v>
      </c>
      <c r="H154">
        <v>2650</v>
      </c>
      <c r="I154">
        <v>276.2</v>
      </c>
      <c r="J154">
        <v>297.2</v>
      </c>
      <c r="K154">
        <v>0</v>
      </c>
      <c r="L154">
        <v>0</v>
      </c>
      <c r="M154">
        <v>0</v>
      </c>
      <c r="N154" t="s">
        <v>9</v>
      </c>
      <c r="O154">
        <f t="shared" si="12"/>
        <v>286.7</v>
      </c>
      <c r="P154">
        <f t="shared" si="13"/>
        <v>286.7</v>
      </c>
      <c r="Q154">
        <f t="shared" si="14"/>
        <v>50</v>
      </c>
      <c r="R154">
        <v>0</v>
      </c>
    </row>
    <row r="155" spans="1:18">
      <c r="A155">
        <f t="shared" si="11"/>
        <v>0</v>
      </c>
      <c r="B155" t="s">
        <v>9</v>
      </c>
      <c r="C155">
        <v>548</v>
      </c>
      <c r="D155">
        <v>0</v>
      </c>
      <c r="E155">
        <v>0.05</v>
      </c>
      <c r="F155">
        <v>0</v>
      </c>
      <c r="G155">
        <v>0.05</v>
      </c>
      <c r="H155">
        <v>2700</v>
      </c>
      <c r="I155">
        <v>326.2</v>
      </c>
      <c r="J155">
        <v>347.2</v>
      </c>
      <c r="K155">
        <v>0</v>
      </c>
      <c r="L155">
        <v>0</v>
      </c>
      <c r="M155">
        <v>0</v>
      </c>
      <c r="N155" t="s">
        <v>9</v>
      </c>
      <c r="O155">
        <f t="shared" si="12"/>
        <v>336.7</v>
      </c>
      <c r="P155">
        <f t="shared" si="13"/>
        <v>336.7</v>
      </c>
      <c r="Q155">
        <f t="shared" si="14"/>
        <v>50</v>
      </c>
      <c r="R155">
        <v>0</v>
      </c>
    </row>
    <row r="156" spans="1:18">
      <c r="A156">
        <f t="shared" si="11"/>
        <v>0</v>
      </c>
      <c r="B156" t="s">
        <v>9</v>
      </c>
      <c r="C156">
        <v>0</v>
      </c>
      <c r="D156">
        <v>0</v>
      </c>
      <c r="E156">
        <v>0</v>
      </c>
      <c r="F156">
        <v>0</v>
      </c>
      <c r="G156">
        <v>0.05</v>
      </c>
      <c r="H156">
        <v>2750</v>
      </c>
      <c r="I156">
        <v>376.1</v>
      </c>
      <c r="J156">
        <v>397.1</v>
      </c>
      <c r="K156">
        <v>0</v>
      </c>
      <c r="L156">
        <v>0</v>
      </c>
      <c r="M156">
        <v>0</v>
      </c>
      <c r="N156" t="s">
        <v>9</v>
      </c>
      <c r="O156">
        <f t="shared" si="12"/>
        <v>386.6</v>
      </c>
      <c r="P156">
        <f t="shared" si="13"/>
        <v>386.6</v>
      </c>
      <c r="Q156">
        <f t="shared" si="14"/>
        <v>50</v>
      </c>
      <c r="R156">
        <v>0</v>
      </c>
    </row>
    <row r="157" spans="1:18">
      <c r="A157">
        <f t="shared" si="11"/>
        <v>0</v>
      </c>
      <c r="B157" t="s">
        <v>9</v>
      </c>
      <c r="C157">
        <v>0</v>
      </c>
      <c r="D157">
        <v>0</v>
      </c>
      <c r="E157">
        <v>0</v>
      </c>
      <c r="F157">
        <v>0</v>
      </c>
      <c r="G157">
        <v>0.05</v>
      </c>
      <c r="H157">
        <v>2800</v>
      </c>
      <c r="I157">
        <v>426.1</v>
      </c>
      <c r="J157">
        <v>447</v>
      </c>
      <c r="K157">
        <v>0</v>
      </c>
      <c r="L157">
        <v>0</v>
      </c>
      <c r="M157">
        <v>0</v>
      </c>
      <c r="N157" t="s">
        <v>9</v>
      </c>
      <c r="O157">
        <f t="shared" si="12"/>
        <v>436.55</v>
      </c>
      <c r="P157">
        <f t="shared" si="13"/>
        <v>436.55</v>
      </c>
      <c r="Q157">
        <f>(H157-H156)</f>
        <v>50</v>
      </c>
      <c r="R157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3"/>
  <sheetViews>
    <sheetView topLeftCell="A193" workbookViewId="0">
      <selection activeCell="R204" sqref="R204"/>
    </sheetView>
  </sheetViews>
  <sheetFormatPr defaultRowHeight="16.5"/>
  <cols>
    <col min="1" max="1" width="10.125" bestFit="1" customWidth="1"/>
    <col min="2" max="2" width="10.75" customWidth="1"/>
    <col min="3" max="3" width="11.125" customWidth="1"/>
    <col min="4" max="4" width="12.125" customWidth="1"/>
    <col min="8" max="8" width="11.125" customWidth="1"/>
    <col min="18" max="18" width="12" bestFit="1" customWidth="1"/>
  </cols>
  <sheetData>
    <row r="1" spans="1:18">
      <c r="A1" t="s">
        <v>18</v>
      </c>
      <c r="B1" t="s">
        <v>58</v>
      </c>
      <c r="C1" t="s">
        <v>59</v>
      </c>
      <c r="D1" t="s">
        <v>60</v>
      </c>
      <c r="E1" t="s">
        <v>61</v>
      </c>
      <c r="F1" t="s">
        <v>62</v>
      </c>
      <c r="G1" t="s">
        <v>63</v>
      </c>
      <c r="H1" t="s">
        <v>64</v>
      </c>
      <c r="I1" t="s">
        <v>65</v>
      </c>
      <c r="J1" t="s">
        <v>66</v>
      </c>
    </row>
    <row r="2" spans="1:18" ht="17.25">
      <c r="A2" s="2">
        <v>42845</v>
      </c>
      <c r="B2" s="2">
        <v>42809</v>
      </c>
      <c r="C2">
        <f>A2-B2+1</f>
        <v>37</v>
      </c>
      <c r="D2">
        <f>C2/365</f>
        <v>0.10136986301369863</v>
      </c>
      <c r="E2" s="3">
        <v>7.3800000000000003E-3</v>
      </c>
      <c r="F2">
        <f>EXP(D2*E2)</f>
        <v>1.0007483894928149</v>
      </c>
      <c r="G2">
        <f>H204 + F2*(A204-O204)</f>
        <v>2365.6004490336959</v>
      </c>
      <c r="H2">
        <f>SUM(R5:R243)</f>
        <v>7.9929422876106942E-4</v>
      </c>
      <c r="I2">
        <f>(2*F2/D2)*H2 -((G2/H204-1)^2)/D2</f>
        <v>1.578102521608489E-2</v>
      </c>
      <c r="J2" s="6">
        <f>SQRT(I2)</f>
        <v>0.12562255058740404</v>
      </c>
    </row>
    <row r="3" spans="1:18">
      <c r="B3" t="s">
        <v>0</v>
      </c>
      <c r="I3" t="s">
        <v>1</v>
      </c>
      <c r="M3" s="9" t="s">
        <v>57</v>
      </c>
    </row>
    <row r="4" spans="1:18">
      <c r="A4" s="1" t="s">
        <v>10</v>
      </c>
      <c r="B4" t="s">
        <v>2</v>
      </c>
      <c r="C4" t="s">
        <v>3</v>
      </c>
      <c r="D4" t="s">
        <v>4</v>
      </c>
      <c r="E4" t="s">
        <v>5</v>
      </c>
      <c r="F4" t="s">
        <v>6</v>
      </c>
      <c r="G4" t="s">
        <v>7</v>
      </c>
      <c r="H4" t="s">
        <v>8</v>
      </c>
      <c r="I4" t="s">
        <v>6</v>
      </c>
      <c r="J4" t="s">
        <v>7</v>
      </c>
      <c r="K4" t="s">
        <v>5</v>
      </c>
      <c r="L4" t="s">
        <v>4</v>
      </c>
      <c r="M4" t="s">
        <v>3</v>
      </c>
      <c r="N4" t="s">
        <v>2</v>
      </c>
      <c r="O4" s="1" t="s">
        <v>10</v>
      </c>
      <c r="P4" s="1" t="s">
        <v>11</v>
      </c>
      <c r="Q4" s="1" t="s">
        <v>13</v>
      </c>
      <c r="R4" s="1" t="s">
        <v>56</v>
      </c>
    </row>
    <row r="5" spans="1:18">
      <c r="A5">
        <f>IF(F5 &lt;&gt; 0, 0.5*(F5+G5),0)</f>
        <v>1861.5</v>
      </c>
      <c r="B5" t="s">
        <v>9</v>
      </c>
      <c r="C5">
        <v>14</v>
      </c>
      <c r="D5">
        <v>0</v>
      </c>
      <c r="E5">
        <v>1761.1</v>
      </c>
      <c r="F5">
        <v>1859.4</v>
      </c>
      <c r="G5">
        <v>1863.6</v>
      </c>
      <c r="H5">
        <v>500</v>
      </c>
      <c r="I5">
        <v>0</v>
      </c>
      <c r="J5">
        <v>0.15</v>
      </c>
      <c r="K5">
        <v>0.2</v>
      </c>
      <c r="L5">
        <v>0</v>
      </c>
      <c r="M5">
        <v>14</v>
      </c>
      <c r="N5" t="s">
        <v>9</v>
      </c>
      <c r="O5">
        <f>IF(I5&lt;&gt;0,0.5*(I5+J5),0)</f>
        <v>0</v>
      </c>
      <c r="P5">
        <f>ABS(A5-O5)</f>
        <v>1861.5</v>
      </c>
      <c r="Q5">
        <f>(H6-H5)</f>
        <v>100</v>
      </c>
      <c r="R5">
        <v>0</v>
      </c>
    </row>
    <row r="6" spans="1:18">
      <c r="A6">
        <f t="shared" ref="A6:A69" si="0">IF(F6 &lt;&gt; 0, 0.5*(F6+G6),0)</f>
        <v>1761.9</v>
      </c>
      <c r="B6" t="s">
        <v>9</v>
      </c>
      <c r="C6">
        <v>0</v>
      </c>
      <c r="D6">
        <v>0</v>
      </c>
      <c r="E6">
        <v>0</v>
      </c>
      <c r="F6">
        <v>1759.8</v>
      </c>
      <c r="G6">
        <v>1764</v>
      </c>
      <c r="H6">
        <v>600</v>
      </c>
      <c r="I6">
        <v>0</v>
      </c>
      <c r="J6">
        <v>0.15</v>
      </c>
      <c r="K6">
        <v>0</v>
      </c>
      <c r="L6">
        <v>0</v>
      </c>
      <c r="M6">
        <v>0</v>
      </c>
      <c r="N6" t="s">
        <v>9</v>
      </c>
      <c r="O6">
        <f t="shared" ref="O6" si="1">IF(I6&lt;&gt;0,0.5*(I6+J6),0)</f>
        <v>0</v>
      </c>
      <c r="P6">
        <f t="shared" ref="P6" si="2">ABS(A6-O6)</f>
        <v>1761.9</v>
      </c>
      <c r="Q6">
        <f>(H7-H5)/2</f>
        <v>100</v>
      </c>
      <c r="R6">
        <v>0</v>
      </c>
    </row>
    <row r="7" spans="1:18">
      <c r="A7">
        <f t="shared" si="0"/>
        <v>1662.05</v>
      </c>
      <c r="B7" t="s">
        <v>9</v>
      </c>
      <c r="C7">
        <v>0</v>
      </c>
      <c r="D7">
        <v>0</v>
      </c>
      <c r="E7">
        <v>0</v>
      </c>
      <c r="F7">
        <v>1660</v>
      </c>
      <c r="G7">
        <v>1664.1</v>
      </c>
      <c r="H7">
        <v>700</v>
      </c>
      <c r="I7">
        <v>0</v>
      </c>
      <c r="J7">
        <v>0.15</v>
      </c>
      <c r="K7">
        <v>0</v>
      </c>
      <c r="L7">
        <v>0</v>
      </c>
      <c r="M7">
        <v>0</v>
      </c>
      <c r="N7" t="s">
        <v>9</v>
      </c>
      <c r="O7">
        <f t="shared" ref="O7:O70" si="3">IF(I7&lt;&gt;0,0.5*(I7+J7),0)</f>
        <v>0</v>
      </c>
      <c r="P7">
        <f t="shared" ref="P7:P70" si="4">ABS(A7-O7)</f>
        <v>1662.05</v>
      </c>
      <c r="Q7">
        <f t="shared" ref="Q7:Q70" si="5">(H8-H6)/2</f>
        <v>100</v>
      </c>
      <c r="R7">
        <v>0</v>
      </c>
    </row>
    <row r="8" spans="1:18">
      <c r="A8">
        <f t="shared" si="0"/>
        <v>1562.05</v>
      </c>
      <c r="B8" t="s">
        <v>9</v>
      </c>
      <c r="C8">
        <v>0</v>
      </c>
      <c r="D8">
        <v>0</v>
      </c>
      <c r="E8">
        <v>0</v>
      </c>
      <c r="F8">
        <v>1560</v>
      </c>
      <c r="G8">
        <v>1564.1</v>
      </c>
      <c r="H8">
        <v>800</v>
      </c>
      <c r="I8">
        <v>0</v>
      </c>
      <c r="J8">
        <v>0.15</v>
      </c>
      <c r="K8">
        <v>0</v>
      </c>
      <c r="L8">
        <v>0</v>
      </c>
      <c r="M8">
        <v>0</v>
      </c>
      <c r="N8" t="s">
        <v>9</v>
      </c>
      <c r="O8">
        <f t="shared" si="3"/>
        <v>0</v>
      </c>
      <c r="P8">
        <f t="shared" si="4"/>
        <v>1562.05</v>
      </c>
      <c r="Q8">
        <f t="shared" si="5"/>
        <v>75</v>
      </c>
      <c r="R8">
        <v>0</v>
      </c>
    </row>
    <row r="9" spans="1:18">
      <c r="A9">
        <f t="shared" si="0"/>
        <v>1512.25</v>
      </c>
      <c r="B9" t="s">
        <v>9</v>
      </c>
      <c r="C9">
        <v>0</v>
      </c>
      <c r="D9">
        <v>0</v>
      </c>
      <c r="E9">
        <v>0</v>
      </c>
      <c r="F9">
        <v>1510.2</v>
      </c>
      <c r="G9">
        <v>1514.3</v>
      </c>
      <c r="H9">
        <v>850</v>
      </c>
      <c r="I9">
        <v>0</v>
      </c>
      <c r="J9">
        <v>0.15</v>
      </c>
      <c r="K9">
        <v>0</v>
      </c>
      <c r="L9">
        <v>0</v>
      </c>
      <c r="M9">
        <v>0</v>
      </c>
      <c r="N9" t="s">
        <v>9</v>
      </c>
      <c r="O9">
        <f t="shared" si="3"/>
        <v>0</v>
      </c>
      <c r="P9">
        <f t="shared" si="4"/>
        <v>1512.25</v>
      </c>
      <c r="Q9">
        <f t="shared" si="5"/>
        <v>50</v>
      </c>
      <c r="R9">
        <v>0</v>
      </c>
    </row>
    <row r="10" spans="1:18">
      <c r="A10">
        <f t="shared" si="0"/>
        <v>1462.35</v>
      </c>
      <c r="B10" t="s">
        <v>9</v>
      </c>
      <c r="C10">
        <v>0</v>
      </c>
      <c r="D10">
        <v>0</v>
      </c>
      <c r="E10">
        <v>0</v>
      </c>
      <c r="F10">
        <v>1460.3</v>
      </c>
      <c r="G10">
        <v>1464.4</v>
      </c>
      <c r="H10">
        <v>900</v>
      </c>
      <c r="I10">
        <v>0</v>
      </c>
      <c r="J10">
        <v>0.15</v>
      </c>
      <c r="K10">
        <v>0</v>
      </c>
      <c r="L10">
        <v>0</v>
      </c>
      <c r="M10">
        <v>0</v>
      </c>
      <c r="N10" t="s">
        <v>9</v>
      </c>
      <c r="O10">
        <f t="shared" si="3"/>
        <v>0</v>
      </c>
      <c r="P10">
        <f t="shared" si="4"/>
        <v>1462.35</v>
      </c>
      <c r="Q10">
        <f t="shared" si="5"/>
        <v>50</v>
      </c>
      <c r="R10">
        <v>0</v>
      </c>
    </row>
    <row r="11" spans="1:18">
      <c r="A11">
        <f t="shared" si="0"/>
        <v>1412.25</v>
      </c>
      <c r="B11" t="s">
        <v>9</v>
      </c>
      <c r="C11">
        <v>0</v>
      </c>
      <c r="D11">
        <v>0</v>
      </c>
      <c r="E11">
        <v>0</v>
      </c>
      <c r="F11">
        <v>1410.2</v>
      </c>
      <c r="G11">
        <v>1414.3</v>
      </c>
      <c r="H11">
        <v>950</v>
      </c>
      <c r="I11">
        <v>0</v>
      </c>
      <c r="J11">
        <v>0.15</v>
      </c>
      <c r="K11">
        <v>0</v>
      </c>
      <c r="L11">
        <v>0</v>
      </c>
      <c r="M11">
        <v>0</v>
      </c>
      <c r="N11" t="s">
        <v>9</v>
      </c>
      <c r="O11">
        <f t="shared" si="3"/>
        <v>0</v>
      </c>
      <c r="P11">
        <f t="shared" si="4"/>
        <v>1412.25</v>
      </c>
      <c r="Q11">
        <f t="shared" si="5"/>
        <v>50</v>
      </c>
      <c r="R11">
        <v>0</v>
      </c>
    </row>
    <row r="12" spans="1:18">
      <c r="A12">
        <f t="shared" si="0"/>
        <v>1362.3</v>
      </c>
      <c r="B12" t="s">
        <v>9</v>
      </c>
      <c r="C12">
        <v>1650</v>
      </c>
      <c r="D12">
        <v>0</v>
      </c>
      <c r="E12">
        <v>1371</v>
      </c>
      <c r="F12">
        <v>1360.3</v>
      </c>
      <c r="G12">
        <v>1364.3</v>
      </c>
      <c r="H12">
        <v>1000</v>
      </c>
      <c r="I12">
        <v>0</v>
      </c>
      <c r="J12">
        <v>0.05</v>
      </c>
      <c r="K12">
        <v>0.05</v>
      </c>
      <c r="L12">
        <v>0</v>
      </c>
      <c r="M12">
        <v>2200</v>
      </c>
      <c r="N12" t="s">
        <v>9</v>
      </c>
      <c r="O12">
        <f t="shared" si="3"/>
        <v>0</v>
      </c>
      <c r="P12">
        <f t="shared" si="4"/>
        <v>1362.3</v>
      </c>
      <c r="Q12">
        <f t="shared" si="5"/>
        <v>50</v>
      </c>
      <c r="R12">
        <v>0</v>
      </c>
    </row>
    <row r="13" spans="1:18">
      <c r="A13">
        <f t="shared" si="0"/>
        <v>1312.35</v>
      </c>
      <c r="B13" t="s">
        <v>9</v>
      </c>
      <c r="C13">
        <v>0</v>
      </c>
      <c r="D13">
        <v>0</v>
      </c>
      <c r="E13">
        <v>0</v>
      </c>
      <c r="F13">
        <v>1310.3</v>
      </c>
      <c r="G13">
        <v>1314.4</v>
      </c>
      <c r="H13">
        <v>1050</v>
      </c>
      <c r="I13">
        <v>0</v>
      </c>
      <c r="J13">
        <v>0.15</v>
      </c>
      <c r="K13">
        <v>0</v>
      </c>
      <c r="L13">
        <v>0</v>
      </c>
      <c r="M13">
        <v>0</v>
      </c>
      <c r="N13" t="s">
        <v>9</v>
      </c>
      <c r="O13">
        <f t="shared" si="3"/>
        <v>0</v>
      </c>
      <c r="P13">
        <f t="shared" si="4"/>
        <v>1312.35</v>
      </c>
      <c r="Q13">
        <f t="shared" si="5"/>
        <v>50</v>
      </c>
      <c r="R13">
        <v>0</v>
      </c>
    </row>
    <row r="14" spans="1:18">
      <c r="A14">
        <f t="shared" si="0"/>
        <v>1262.45</v>
      </c>
      <c r="B14" t="s">
        <v>9</v>
      </c>
      <c r="C14">
        <v>0</v>
      </c>
      <c r="D14">
        <v>0</v>
      </c>
      <c r="E14">
        <v>0</v>
      </c>
      <c r="F14">
        <v>1260.4000000000001</v>
      </c>
      <c r="G14">
        <v>1264.5</v>
      </c>
      <c r="H14">
        <v>1100</v>
      </c>
      <c r="I14">
        <v>0</v>
      </c>
      <c r="J14">
        <v>0.15</v>
      </c>
      <c r="K14">
        <v>0.05</v>
      </c>
      <c r="L14">
        <v>0</v>
      </c>
      <c r="M14">
        <v>9</v>
      </c>
      <c r="N14" t="s">
        <v>9</v>
      </c>
      <c r="O14">
        <f t="shared" si="3"/>
        <v>0</v>
      </c>
      <c r="P14">
        <f t="shared" si="4"/>
        <v>1262.45</v>
      </c>
      <c r="Q14">
        <f t="shared" si="5"/>
        <v>50</v>
      </c>
      <c r="R14">
        <v>0</v>
      </c>
    </row>
    <row r="15" spans="1:18">
      <c r="A15">
        <f t="shared" si="0"/>
        <v>1212.6500000000001</v>
      </c>
      <c r="B15" t="s">
        <v>9</v>
      </c>
      <c r="C15">
        <v>0</v>
      </c>
      <c r="D15">
        <v>0</v>
      </c>
      <c r="E15">
        <v>0</v>
      </c>
      <c r="F15">
        <v>1210.5999999999999</v>
      </c>
      <c r="G15">
        <v>1214.7</v>
      </c>
      <c r="H15">
        <v>1150</v>
      </c>
      <c r="I15">
        <v>0</v>
      </c>
      <c r="J15">
        <v>0.15</v>
      </c>
      <c r="K15">
        <v>0</v>
      </c>
      <c r="L15">
        <v>0</v>
      </c>
      <c r="M15">
        <v>0</v>
      </c>
      <c r="N15" t="s">
        <v>9</v>
      </c>
      <c r="O15">
        <f t="shared" si="3"/>
        <v>0</v>
      </c>
      <c r="P15">
        <f t="shared" si="4"/>
        <v>1212.6500000000001</v>
      </c>
      <c r="Q15">
        <f t="shared" si="5"/>
        <v>37.5</v>
      </c>
      <c r="R15">
        <v>0</v>
      </c>
    </row>
    <row r="16" spans="1:18">
      <c r="A16">
        <f t="shared" si="0"/>
        <v>1187.55</v>
      </c>
      <c r="B16" t="s">
        <v>9</v>
      </c>
      <c r="C16">
        <v>0</v>
      </c>
      <c r="D16">
        <v>0</v>
      </c>
      <c r="E16">
        <v>0</v>
      </c>
      <c r="F16">
        <v>1185.5</v>
      </c>
      <c r="G16">
        <v>1189.5999999999999</v>
      </c>
      <c r="H16">
        <v>1175</v>
      </c>
      <c r="I16">
        <v>0</v>
      </c>
      <c r="J16">
        <v>0.15</v>
      </c>
      <c r="K16">
        <v>0</v>
      </c>
      <c r="L16">
        <v>0</v>
      </c>
      <c r="M16">
        <v>0</v>
      </c>
      <c r="N16" t="s">
        <v>9</v>
      </c>
      <c r="O16">
        <f t="shared" si="3"/>
        <v>0</v>
      </c>
      <c r="P16">
        <f t="shared" si="4"/>
        <v>1187.55</v>
      </c>
      <c r="Q16">
        <f t="shared" si="5"/>
        <v>25</v>
      </c>
      <c r="R16">
        <v>0</v>
      </c>
    </row>
    <row r="17" spans="1:18">
      <c r="A17">
        <f t="shared" si="0"/>
        <v>1162.5999999999999</v>
      </c>
      <c r="B17" t="s">
        <v>9</v>
      </c>
      <c r="C17">
        <v>0</v>
      </c>
      <c r="D17">
        <v>0</v>
      </c>
      <c r="E17">
        <v>0</v>
      </c>
      <c r="F17">
        <v>1160.5999999999999</v>
      </c>
      <c r="G17">
        <v>1164.5999999999999</v>
      </c>
      <c r="H17">
        <v>1200</v>
      </c>
      <c r="I17">
        <v>0</v>
      </c>
      <c r="J17">
        <v>0.15</v>
      </c>
      <c r="K17">
        <v>0.2</v>
      </c>
      <c r="L17">
        <v>0</v>
      </c>
      <c r="M17">
        <v>379</v>
      </c>
      <c r="N17" t="s">
        <v>9</v>
      </c>
      <c r="O17">
        <f t="shared" si="3"/>
        <v>0</v>
      </c>
      <c r="P17">
        <f t="shared" si="4"/>
        <v>1162.5999999999999</v>
      </c>
      <c r="Q17">
        <f t="shared" si="5"/>
        <v>25</v>
      </c>
      <c r="R17">
        <v>0</v>
      </c>
    </row>
    <row r="18" spans="1:18">
      <c r="A18">
        <f t="shared" si="0"/>
        <v>1137.8</v>
      </c>
      <c r="B18" t="s">
        <v>9</v>
      </c>
      <c r="C18">
        <v>0</v>
      </c>
      <c r="D18">
        <v>0</v>
      </c>
      <c r="E18">
        <v>0</v>
      </c>
      <c r="F18">
        <v>1135.8</v>
      </c>
      <c r="G18">
        <v>1139.8</v>
      </c>
      <c r="H18">
        <v>1225</v>
      </c>
      <c r="I18">
        <v>0</v>
      </c>
      <c r="J18">
        <v>0.15</v>
      </c>
      <c r="K18">
        <v>0.1</v>
      </c>
      <c r="L18">
        <v>0</v>
      </c>
      <c r="M18">
        <v>37</v>
      </c>
      <c r="N18" t="s">
        <v>9</v>
      </c>
      <c r="O18">
        <f t="shared" si="3"/>
        <v>0</v>
      </c>
      <c r="P18">
        <f t="shared" si="4"/>
        <v>1137.8</v>
      </c>
      <c r="Q18">
        <f t="shared" si="5"/>
        <v>25</v>
      </c>
      <c r="R18">
        <v>0</v>
      </c>
    </row>
    <row r="19" spans="1:18">
      <c r="A19">
        <f t="shared" si="0"/>
        <v>1112.7</v>
      </c>
      <c r="B19" t="s">
        <v>9</v>
      </c>
      <c r="C19">
        <v>0</v>
      </c>
      <c r="D19">
        <v>0</v>
      </c>
      <c r="E19">
        <v>0</v>
      </c>
      <c r="F19">
        <v>1110.7</v>
      </c>
      <c r="G19">
        <v>1114.7</v>
      </c>
      <c r="H19">
        <v>1250</v>
      </c>
      <c r="I19">
        <v>0</v>
      </c>
      <c r="J19">
        <v>0.15</v>
      </c>
      <c r="K19">
        <v>0</v>
      </c>
      <c r="L19">
        <v>0</v>
      </c>
      <c r="M19">
        <v>0</v>
      </c>
      <c r="N19" t="s">
        <v>9</v>
      </c>
      <c r="O19">
        <f t="shared" si="3"/>
        <v>0</v>
      </c>
      <c r="P19">
        <f t="shared" si="4"/>
        <v>1112.7</v>
      </c>
      <c r="Q19">
        <f t="shared" si="5"/>
        <v>25</v>
      </c>
      <c r="R19">
        <v>0</v>
      </c>
    </row>
    <row r="20" spans="1:18">
      <c r="A20">
        <f t="shared" si="0"/>
        <v>1087.9000000000001</v>
      </c>
      <c r="B20" t="s">
        <v>9</v>
      </c>
      <c r="C20">
        <v>0</v>
      </c>
      <c r="D20">
        <v>0</v>
      </c>
      <c r="E20">
        <v>0</v>
      </c>
      <c r="F20">
        <v>1085.9000000000001</v>
      </c>
      <c r="G20">
        <v>1089.9000000000001</v>
      </c>
      <c r="H20">
        <v>1275</v>
      </c>
      <c r="I20">
        <v>0</v>
      </c>
      <c r="J20">
        <v>0.15</v>
      </c>
      <c r="K20">
        <v>0.05</v>
      </c>
      <c r="L20">
        <v>0</v>
      </c>
      <c r="M20">
        <v>19</v>
      </c>
      <c r="N20" t="s">
        <v>9</v>
      </c>
      <c r="O20">
        <f t="shared" si="3"/>
        <v>0</v>
      </c>
      <c r="P20">
        <f t="shared" si="4"/>
        <v>1087.9000000000001</v>
      </c>
      <c r="Q20">
        <f t="shared" si="5"/>
        <v>25</v>
      </c>
      <c r="R20">
        <v>0</v>
      </c>
    </row>
    <row r="21" spans="1:18">
      <c r="A21">
        <f t="shared" si="0"/>
        <v>1062.75</v>
      </c>
      <c r="B21" t="s">
        <v>9</v>
      </c>
      <c r="C21">
        <v>0</v>
      </c>
      <c r="D21">
        <v>0</v>
      </c>
      <c r="E21">
        <v>0</v>
      </c>
      <c r="F21">
        <v>1060.7</v>
      </c>
      <c r="G21">
        <v>1064.8</v>
      </c>
      <c r="H21">
        <v>1300</v>
      </c>
      <c r="I21">
        <v>0.05</v>
      </c>
      <c r="J21">
        <v>0.1</v>
      </c>
      <c r="K21">
        <v>0.05</v>
      </c>
      <c r="L21">
        <v>0</v>
      </c>
      <c r="M21">
        <v>5770</v>
      </c>
      <c r="N21" t="s">
        <v>9</v>
      </c>
      <c r="O21">
        <f t="shared" si="3"/>
        <v>7.5000000000000011E-2</v>
      </c>
      <c r="P21">
        <f t="shared" si="4"/>
        <v>1062.675</v>
      </c>
      <c r="Q21">
        <f t="shared" si="5"/>
        <v>25</v>
      </c>
      <c r="R21">
        <v>0</v>
      </c>
    </row>
    <row r="22" spans="1:18">
      <c r="A22">
        <f t="shared" si="0"/>
        <v>1037.8</v>
      </c>
      <c r="B22" t="s">
        <v>9</v>
      </c>
      <c r="C22">
        <v>0</v>
      </c>
      <c r="D22">
        <v>0</v>
      </c>
      <c r="E22">
        <v>0</v>
      </c>
      <c r="F22">
        <v>1035.8</v>
      </c>
      <c r="G22">
        <v>1039.8</v>
      </c>
      <c r="H22">
        <v>1325</v>
      </c>
      <c r="I22">
        <v>0</v>
      </c>
      <c r="J22">
        <v>0.2</v>
      </c>
      <c r="K22">
        <v>0.15</v>
      </c>
      <c r="L22">
        <v>0</v>
      </c>
      <c r="M22">
        <v>79</v>
      </c>
      <c r="N22" t="s">
        <v>9</v>
      </c>
      <c r="O22">
        <f t="shared" si="3"/>
        <v>0</v>
      </c>
      <c r="P22">
        <f t="shared" si="4"/>
        <v>1037.8</v>
      </c>
      <c r="Q22">
        <f t="shared" si="5"/>
        <v>25</v>
      </c>
      <c r="R22">
        <v>0</v>
      </c>
    </row>
    <row r="23" spans="1:18">
      <c r="A23">
        <f t="shared" si="0"/>
        <v>1013</v>
      </c>
      <c r="B23" t="s">
        <v>9</v>
      </c>
      <c r="C23">
        <v>0</v>
      </c>
      <c r="D23">
        <v>0</v>
      </c>
      <c r="E23">
        <v>0</v>
      </c>
      <c r="F23">
        <v>1011</v>
      </c>
      <c r="G23">
        <v>1015</v>
      </c>
      <c r="H23">
        <v>1350</v>
      </c>
      <c r="I23">
        <v>0</v>
      </c>
      <c r="J23">
        <v>0.25</v>
      </c>
      <c r="K23">
        <v>0.25</v>
      </c>
      <c r="L23">
        <v>0</v>
      </c>
      <c r="M23">
        <v>349</v>
      </c>
      <c r="N23" t="s">
        <v>9</v>
      </c>
      <c r="O23">
        <f t="shared" si="3"/>
        <v>0</v>
      </c>
      <c r="P23">
        <f t="shared" si="4"/>
        <v>1013</v>
      </c>
      <c r="Q23">
        <f t="shared" si="5"/>
        <v>25</v>
      </c>
      <c r="R23">
        <v>0</v>
      </c>
    </row>
    <row r="24" spans="1:18">
      <c r="A24">
        <f t="shared" si="0"/>
        <v>987.9</v>
      </c>
      <c r="B24" t="s">
        <v>9</v>
      </c>
      <c r="C24">
        <v>0</v>
      </c>
      <c r="D24">
        <v>0</v>
      </c>
      <c r="E24">
        <v>0</v>
      </c>
      <c r="F24">
        <v>985.9</v>
      </c>
      <c r="G24">
        <v>989.9</v>
      </c>
      <c r="H24">
        <v>1375</v>
      </c>
      <c r="I24">
        <v>0.05</v>
      </c>
      <c r="J24">
        <v>0.25</v>
      </c>
      <c r="K24">
        <v>0.1</v>
      </c>
      <c r="L24">
        <v>0</v>
      </c>
      <c r="M24">
        <v>1342</v>
      </c>
      <c r="N24" t="s">
        <v>9</v>
      </c>
      <c r="O24">
        <f t="shared" si="3"/>
        <v>0.15</v>
      </c>
      <c r="P24">
        <f t="shared" si="4"/>
        <v>987.75</v>
      </c>
      <c r="Q24">
        <f t="shared" si="5"/>
        <v>25</v>
      </c>
      <c r="R24">
        <v>0</v>
      </c>
    </row>
    <row r="25" spans="1:18">
      <c r="A25">
        <f t="shared" si="0"/>
        <v>963.1</v>
      </c>
      <c r="B25" t="s">
        <v>9</v>
      </c>
      <c r="C25">
        <v>1</v>
      </c>
      <c r="D25">
        <v>0</v>
      </c>
      <c r="E25">
        <v>938</v>
      </c>
      <c r="F25">
        <v>961.1</v>
      </c>
      <c r="G25">
        <v>965.1</v>
      </c>
      <c r="H25">
        <v>1400</v>
      </c>
      <c r="I25">
        <v>0.05</v>
      </c>
      <c r="J25">
        <v>0.15</v>
      </c>
      <c r="K25">
        <v>0.1</v>
      </c>
      <c r="L25">
        <v>2500</v>
      </c>
      <c r="M25">
        <v>11635</v>
      </c>
      <c r="N25" t="s">
        <v>9</v>
      </c>
      <c r="O25">
        <f t="shared" si="3"/>
        <v>0.1</v>
      </c>
      <c r="P25">
        <f t="shared" si="4"/>
        <v>963</v>
      </c>
      <c r="Q25">
        <f t="shared" si="5"/>
        <v>25</v>
      </c>
      <c r="R25">
        <v>0</v>
      </c>
    </row>
    <row r="26" spans="1:18">
      <c r="A26">
        <f t="shared" si="0"/>
        <v>938</v>
      </c>
      <c r="B26" t="s">
        <v>9</v>
      </c>
      <c r="C26">
        <v>0</v>
      </c>
      <c r="D26">
        <v>0</v>
      </c>
      <c r="E26">
        <v>0</v>
      </c>
      <c r="F26">
        <v>936</v>
      </c>
      <c r="G26">
        <v>940</v>
      </c>
      <c r="H26">
        <v>1425</v>
      </c>
      <c r="I26">
        <v>0</v>
      </c>
      <c r="J26">
        <v>0.25</v>
      </c>
      <c r="K26">
        <v>0.2</v>
      </c>
      <c r="L26">
        <v>0</v>
      </c>
      <c r="M26">
        <v>983</v>
      </c>
      <c r="N26" t="s">
        <v>9</v>
      </c>
      <c r="O26">
        <f t="shared" si="3"/>
        <v>0</v>
      </c>
      <c r="P26">
        <f t="shared" si="4"/>
        <v>938</v>
      </c>
      <c r="Q26">
        <f t="shared" si="5"/>
        <v>25</v>
      </c>
      <c r="R26">
        <v>0</v>
      </c>
    </row>
    <row r="27" spans="1:18">
      <c r="A27">
        <f t="shared" si="0"/>
        <v>913.2</v>
      </c>
      <c r="B27" t="s">
        <v>9</v>
      </c>
      <c r="C27">
        <v>0</v>
      </c>
      <c r="D27">
        <v>0</v>
      </c>
      <c r="E27">
        <v>0</v>
      </c>
      <c r="F27">
        <v>911.2</v>
      </c>
      <c r="G27">
        <v>915.2</v>
      </c>
      <c r="H27">
        <v>1450</v>
      </c>
      <c r="I27">
        <v>0</v>
      </c>
      <c r="J27">
        <v>0.25</v>
      </c>
      <c r="K27">
        <v>0.25</v>
      </c>
      <c r="L27">
        <v>0</v>
      </c>
      <c r="M27">
        <v>1252</v>
      </c>
      <c r="N27" t="s">
        <v>9</v>
      </c>
      <c r="O27">
        <f t="shared" si="3"/>
        <v>0</v>
      </c>
      <c r="P27">
        <f t="shared" si="4"/>
        <v>913.2</v>
      </c>
      <c r="Q27">
        <f t="shared" si="5"/>
        <v>25</v>
      </c>
      <c r="R27">
        <v>0</v>
      </c>
    </row>
    <row r="28" spans="1:18">
      <c r="A28">
        <f t="shared" si="0"/>
        <v>888.1</v>
      </c>
      <c r="B28" t="s">
        <v>9</v>
      </c>
      <c r="C28">
        <v>0</v>
      </c>
      <c r="D28">
        <v>0</v>
      </c>
      <c r="E28">
        <v>0</v>
      </c>
      <c r="F28">
        <v>886.1</v>
      </c>
      <c r="G28">
        <v>890.1</v>
      </c>
      <c r="H28">
        <v>1475</v>
      </c>
      <c r="I28">
        <v>0</v>
      </c>
      <c r="J28">
        <v>0.3</v>
      </c>
      <c r="K28">
        <v>0.3</v>
      </c>
      <c r="L28">
        <v>0</v>
      </c>
      <c r="M28">
        <v>1021</v>
      </c>
      <c r="N28" t="s">
        <v>9</v>
      </c>
      <c r="O28">
        <f t="shared" si="3"/>
        <v>0</v>
      </c>
      <c r="P28">
        <f t="shared" si="4"/>
        <v>888.1</v>
      </c>
      <c r="Q28">
        <f t="shared" si="5"/>
        <v>15</v>
      </c>
      <c r="R28">
        <v>0</v>
      </c>
    </row>
    <row r="29" spans="1:18">
      <c r="A29">
        <f t="shared" si="0"/>
        <v>883.1</v>
      </c>
      <c r="B29" t="s">
        <v>9</v>
      </c>
      <c r="C29">
        <v>0</v>
      </c>
      <c r="D29">
        <v>0</v>
      </c>
      <c r="E29">
        <v>0</v>
      </c>
      <c r="F29">
        <v>881.1</v>
      </c>
      <c r="G29">
        <v>885.1</v>
      </c>
      <c r="H29">
        <v>1480</v>
      </c>
      <c r="I29">
        <v>0</v>
      </c>
      <c r="J29">
        <v>0.3</v>
      </c>
      <c r="K29">
        <v>0.3</v>
      </c>
      <c r="L29">
        <v>0</v>
      </c>
      <c r="M29">
        <v>829</v>
      </c>
      <c r="N29" t="s">
        <v>9</v>
      </c>
      <c r="O29">
        <f t="shared" si="3"/>
        <v>0</v>
      </c>
      <c r="P29">
        <f t="shared" si="4"/>
        <v>883.1</v>
      </c>
      <c r="Q29">
        <f t="shared" si="5"/>
        <v>7.5</v>
      </c>
      <c r="R29">
        <v>0</v>
      </c>
    </row>
    <row r="30" spans="1:18">
      <c r="A30">
        <f t="shared" si="0"/>
        <v>873.3</v>
      </c>
      <c r="B30" t="s">
        <v>9</v>
      </c>
      <c r="C30">
        <v>0</v>
      </c>
      <c r="D30">
        <v>0</v>
      </c>
      <c r="E30">
        <v>0</v>
      </c>
      <c r="F30">
        <v>871.3</v>
      </c>
      <c r="G30">
        <v>875.3</v>
      </c>
      <c r="H30">
        <v>1490</v>
      </c>
      <c r="I30">
        <v>0</v>
      </c>
      <c r="J30">
        <v>0.3</v>
      </c>
      <c r="K30">
        <v>0.8</v>
      </c>
      <c r="L30">
        <v>0</v>
      </c>
      <c r="M30">
        <v>158</v>
      </c>
      <c r="N30" t="s">
        <v>9</v>
      </c>
      <c r="O30">
        <f t="shared" si="3"/>
        <v>0</v>
      </c>
      <c r="P30">
        <f t="shared" si="4"/>
        <v>873.3</v>
      </c>
      <c r="Q30">
        <f t="shared" si="5"/>
        <v>10</v>
      </c>
      <c r="R30">
        <v>0</v>
      </c>
    </row>
    <row r="31" spans="1:18">
      <c r="A31">
        <f t="shared" si="0"/>
        <v>863.3</v>
      </c>
      <c r="B31" t="s">
        <v>9</v>
      </c>
      <c r="C31">
        <v>0</v>
      </c>
      <c r="D31">
        <v>0</v>
      </c>
      <c r="E31">
        <v>755.1</v>
      </c>
      <c r="F31">
        <v>861.3</v>
      </c>
      <c r="G31">
        <v>865.3</v>
      </c>
      <c r="H31">
        <v>1500</v>
      </c>
      <c r="I31">
        <v>0.05</v>
      </c>
      <c r="J31">
        <v>0.2</v>
      </c>
      <c r="K31">
        <v>0.35</v>
      </c>
      <c r="L31">
        <v>4</v>
      </c>
      <c r="M31">
        <v>1430</v>
      </c>
      <c r="N31" t="s">
        <v>9</v>
      </c>
      <c r="O31">
        <f t="shared" si="3"/>
        <v>0.125</v>
      </c>
      <c r="P31">
        <f t="shared" si="4"/>
        <v>863.17499999999995</v>
      </c>
      <c r="Q31">
        <f t="shared" si="5"/>
        <v>7.5</v>
      </c>
      <c r="R31">
        <v>0</v>
      </c>
    </row>
    <row r="32" spans="1:18">
      <c r="A32">
        <f t="shared" si="0"/>
        <v>858.3</v>
      </c>
      <c r="B32" t="s">
        <v>9</v>
      </c>
      <c r="C32">
        <v>0</v>
      </c>
      <c r="D32">
        <v>0</v>
      </c>
      <c r="E32">
        <v>0</v>
      </c>
      <c r="F32">
        <v>856.3</v>
      </c>
      <c r="G32">
        <v>860.3</v>
      </c>
      <c r="H32">
        <v>1505</v>
      </c>
      <c r="I32">
        <v>0</v>
      </c>
      <c r="J32">
        <v>0.3</v>
      </c>
      <c r="K32">
        <v>0</v>
      </c>
      <c r="L32">
        <v>0</v>
      </c>
      <c r="M32">
        <v>0</v>
      </c>
      <c r="N32" t="s">
        <v>9</v>
      </c>
      <c r="O32">
        <f t="shared" si="3"/>
        <v>0</v>
      </c>
      <c r="P32">
        <f t="shared" si="4"/>
        <v>858.3</v>
      </c>
      <c r="Q32">
        <f t="shared" si="5"/>
        <v>5</v>
      </c>
      <c r="R32">
        <v>0</v>
      </c>
    </row>
    <row r="33" spans="1:18">
      <c r="A33">
        <f t="shared" si="0"/>
        <v>853.15000000000009</v>
      </c>
      <c r="B33" t="s">
        <v>9</v>
      </c>
      <c r="C33">
        <v>0</v>
      </c>
      <c r="D33">
        <v>0</v>
      </c>
      <c r="E33">
        <v>0</v>
      </c>
      <c r="F33">
        <v>851.2</v>
      </c>
      <c r="G33">
        <v>855.1</v>
      </c>
      <c r="H33">
        <v>1510</v>
      </c>
      <c r="I33">
        <v>0</v>
      </c>
      <c r="J33">
        <v>0.3</v>
      </c>
      <c r="K33">
        <v>0.3</v>
      </c>
      <c r="L33">
        <v>0</v>
      </c>
      <c r="M33">
        <v>137</v>
      </c>
      <c r="N33" t="s">
        <v>9</v>
      </c>
      <c r="O33">
        <f t="shared" si="3"/>
        <v>0</v>
      </c>
      <c r="P33">
        <f t="shared" si="4"/>
        <v>853.15000000000009</v>
      </c>
      <c r="Q33">
        <f t="shared" si="5"/>
        <v>5</v>
      </c>
      <c r="R33">
        <v>0</v>
      </c>
    </row>
    <row r="34" spans="1:18">
      <c r="A34">
        <f t="shared" si="0"/>
        <v>848.2</v>
      </c>
      <c r="B34" t="s">
        <v>9</v>
      </c>
      <c r="C34">
        <v>0</v>
      </c>
      <c r="D34">
        <v>0</v>
      </c>
      <c r="E34">
        <v>0</v>
      </c>
      <c r="F34">
        <v>846.2</v>
      </c>
      <c r="G34">
        <v>850.2</v>
      </c>
      <c r="H34">
        <v>1515</v>
      </c>
      <c r="I34">
        <v>0</v>
      </c>
      <c r="J34">
        <v>0.3</v>
      </c>
      <c r="K34">
        <v>0.3</v>
      </c>
      <c r="L34">
        <v>0</v>
      </c>
      <c r="M34">
        <v>1</v>
      </c>
      <c r="N34" t="s">
        <v>9</v>
      </c>
      <c r="O34">
        <f t="shared" si="3"/>
        <v>0</v>
      </c>
      <c r="P34">
        <f t="shared" si="4"/>
        <v>848.2</v>
      </c>
      <c r="Q34">
        <f t="shared" si="5"/>
        <v>5</v>
      </c>
      <c r="R34">
        <v>0</v>
      </c>
    </row>
    <row r="35" spans="1:18">
      <c r="A35">
        <f t="shared" si="0"/>
        <v>843.2</v>
      </c>
      <c r="B35" t="s">
        <v>9</v>
      </c>
      <c r="C35">
        <v>0</v>
      </c>
      <c r="D35">
        <v>0</v>
      </c>
      <c r="E35">
        <v>0</v>
      </c>
      <c r="F35">
        <v>841.2</v>
      </c>
      <c r="G35">
        <v>845.2</v>
      </c>
      <c r="H35">
        <v>1520</v>
      </c>
      <c r="I35">
        <v>0</v>
      </c>
      <c r="J35">
        <v>0.3</v>
      </c>
      <c r="K35">
        <v>0.4</v>
      </c>
      <c r="L35">
        <v>0</v>
      </c>
      <c r="M35">
        <v>2024</v>
      </c>
      <c r="N35" t="s">
        <v>9</v>
      </c>
      <c r="O35">
        <f t="shared" si="3"/>
        <v>0</v>
      </c>
      <c r="P35">
        <f t="shared" si="4"/>
        <v>843.2</v>
      </c>
      <c r="Q35">
        <f t="shared" si="5"/>
        <v>5</v>
      </c>
      <c r="R35">
        <v>0</v>
      </c>
    </row>
    <row r="36" spans="1:18">
      <c r="A36">
        <f t="shared" si="0"/>
        <v>838.2</v>
      </c>
      <c r="B36" t="s">
        <v>9</v>
      </c>
      <c r="C36">
        <v>1</v>
      </c>
      <c r="D36">
        <v>0</v>
      </c>
      <c r="E36">
        <v>812</v>
      </c>
      <c r="F36">
        <v>836.2</v>
      </c>
      <c r="G36">
        <v>840.2</v>
      </c>
      <c r="H36">
        <v>1525</v>
      </c>
      <c r="I36">
        <v>0.05</v>
      </c>
      <c r="J36">
        <v>0.25</v>
      </c>
      <c r="K36">
        <v>0.25</v>
      </c>
      <c r="L36">
        <v>0</v>
      </c>
      <c r="M36">
        <v>1221</v>
      </c>
      <c r="N36" t="s">
        <v>9</v>
      </c>
      <c r="O36" s="21">
        <f t="shared" si="3"/>
        <v>0.15</v>
      </c>
      <c r="P36">
        <f t="shared" si="4"/>
        <v>838.05000000000007</v>
      </c>
      <c r="Q36">
        <f t="shared" si="5"/>
        <v>5</v>
      </c>
      <c r="R36">
        <f>O36*Q36/H36^2</f>
        <v>3.2249395323837679E-7</v>
      </c>
    </row>
    <row r="37" spans="1:18">
      <c r="A37">
        <f t="shared" si="0"/>
        <v>833.2</v>
      </c>
      <c r="B37" t="s">
        <v>9</v>
      </c>
      <c r="C37">
        <v>0</v>
      </c>
      <c r="D37">
        <v>0</v>
      </c>
      <c r="E37">
        <v>0</v>
      </c>
      <c r="F37">
        <v>831.2</v>
      </c>
      <c r="G37">
        <v>835.2</v>
      </c>
      <c r="H37">
        <v>1530</v>
      </c>
      <c r="I37">
        <v>0</v>
      </c>
      <c r="J37">
        <v>0.35</v>
      </c>
      <c r="K37">
        <v>0.4</v>
      </c>
      <c r="L37">
        <v>0</v>
      </c>
      <c r="M37">
        <v>164</v>
      </c>
      <c r="N37" t="s">
        <v>9</v>
      </c>
      <c r="O37" s="21">
        <f t="shared" si="3"/>
        <v>0</v>
      </c>
      <c r="P37">
        <f t="shared" si="4"/>
        <v>833.2</v>
      </c>
      <c r="Q37">
        <f t="shared" si="5"/>
        <v>5</v>
      </c>
      <c r="R37">
        <f t="shared" ref="R37:R100" si="6">O37*Q37/H37^2</f>
        <v>0</v>
      </c>
    </row>
    <row r="38" spans="1:18">
      <c r="A38">
        <f t="shared" si="0"/>
        <v>828.2</v>
      </c>
      <c r="B38" t="s">
        <v>9</v>
      </c>
      <c r="C38">
        <v>0</v>
      </c>
      <c r="D38">
        <v>0</v>
      </c>
      <c r="E38">
        <v>0</v>
      </c>
      <c r="F38">
        <v>826.2</v>
      </c>
      <c r="G38">
        <v>830.2</v>
      </c>
      <c r="H38">
        <v>1535</v>
      </c>
      <c r="I38">
        <v>0.05</v>
      </c>
      <c r="J38">
        <v>0.35</v>
      </c>
      <c r="K38">
        <v>0.45</v>
      </c>
      <c r="L38">
        <v>0</v>
      </c>
      <c r="M38">
        <v>35</v>
      </c>
      <c r="N38" t="s">
        <v>9</v>
      </c>
      <c r="O38" s="21">
        <f t="shared" si="3"/>
        <v>0.19999999999999998</v>
      </c>
      <c r="P38">
        <f t="shared" si="4"/>
        <v>828</v>
      </c>
      <c r="Q38">
        <f t="shared" si="5"/>
        <v>5</v>
      </c>
      <c r="R38">
        <f t="shared" si="6"/>
        <v>4.2440768602319382E-7</v>
      </c>
    </row>
    <row r="39" spans="1:18">
      <c r="A39">
        <f t="shared" si="0"/>
        <v>823.4</v>
      </c>
      <c r="B39" t="s">
        <v>9</v>
      </c>
      <c r="C39">
        <v>0</v>
      </c>
      <c r="D39">
        <v>0</v>
      </c>
      <c r="E39">
        <v>0</v>
      </c>
      <c r="F39">
        <v>821.4</v>
      </c>
      <c r="G39">
        <v>825.4</v>
      </c>
      <c r="H39">
        <v>1540</v>
      </c>
      <c r="I39">
        <v>0.05</v>
      </c>
      <c r="J39">
        <v>0.35</v>
      </c>
      <c r="K39">
        <v>0.3</v>
      </c>
      <c r="L39">
        <v>0</v>
      </c>
      <c r="M39">
        <v>2317</v>
      </c>
      <c r="N39" t="s">
        <v>9</v>
      </c>
      <c r="O39" s="21">
        <f t="shared" si="3"/>
        <v>0.19999999999999998</v>
      </c>
      <c r="P39">
        <f t="shared" si="4"/>
        <v>823.19999999999993</v>
      </c>
      <c r="Q39">
        <f t="shared" si="5"/>
        <v>5</v>
      </c>
      <c r="R39">
        <f t="shared" si="6"/>
        <v>4.2165626581210992E-7</v>
      </c>
    </row>
    <row r="40" spans="1:18">
      <c r="A40">
        <f t="shared" si="0"/>
        <v>818.4</v>
      </c>
      <c r="B40" t="s">
        <v>9</v>
      </c>
      <c r="C40">
        <v>0</v>
      </c>
      <c r="D40">
        <v>0</v>
      </c>
      <c r="E40">
        <v>0</v>
      </c>
      <c r="F40">
        <v>816.4</v>
      </c>
      <c r="G40">
        <v>820.4</v>
      </c>
      <c r="H40">
        <v>1545</v>
      </c>
      <c r="I40">
        <v>0.05</v>
      </c>
      <c r="J40">
        <v>0.35</v>
      </c>
      <c r="K40">
        <v>0.45</v>
      </c>
      <c r="L40">
        <v>0</v>
      </c>
      <c r="M40">
        <v>10</v>
      </c>
      <c r="N40" t="s">
        <v>9</v>
      </c>
      <c r="O40" s="21">
        <f t="shared" si="3"/>
        <v>0.19999999999999998</v>
      </c>
      <c r="P40">
        <f t="shared" si="4"/>
        <v>818.19999999999993</v>
      </c>
      <c r="Q40">
        <f t="shared" si="5"/>
        <v>5</v>
      </c>
      <c r="R40">
        <f t="shared" si="6"/>
        <v>4.1893151517055744E-7</v>
      </c>
    </row>
    <row r="41" spans="1:18">
      <c r="A41">
        <f t="shared" si="0"/>
        <v>813.4</v>
      </c>
      <c r="B41" t="s">
        <v>9</v>
      </c>
      <c r="C41">
        <v>0</v>
      </c>
      <c r="D41">
        <v>0</v>
      </c>
      <c r="E41">
        <v>0</v>
      </c>
      <c r="F41">
        <v>811.4</v>
      </c>
      <c r="G41">
        <v>815.4</v>
      </c>
      <c r="H41">
        <v>1550</v>
      </c>
      <c r="I41">
        <v>0.05</v>
      </c>
      <c r="J41">
        <v>0.25</v>
      </c>
      <c r="K41">
        <v>0.2</v>
      </c>
      <c r="L41">
        <v>0</v>
      </c>
      <c r="M41">
        <v>2566</v>
      </c>
      <c r="N41" t="s">
        <v>9</v>
      </c>
      <c r="O41" s="21">
        <f t="shared" si="3"/>
        <v>0.15</v>
      </c>
      <c r="P41">
        <f t="shared" si="4"/>
        <v>813.25</v>
      </c>
      <c r="Q41">
        <f t="shared" si="5"/>
        <v>5</v>
      </c>
      <c r="R41">
        <f t="shared" si="6"/>
        <v>3.1217481789802287E-7</v>
      </c>
    </row>
    <row r="42" spans="1:18">
      <c r="A42">
        <f t="shared" si="0"/>
        <v>808.25</v>
      </c>
      <c r="B42" t="s">
        <v>9</v>
      </c>
      <c r="C42">
        <v>0</v>
      </c>
      <c r="D42">
        <v>0</v>
      </c>
      <c r="E42">
        <v>0</v>
      </c>
      <c r="F42">
        <v>806.3</v>
      </c>
      <c r="G42">
        <v>810.2</v>
      </c>
      <c r="H42">
        <v>1555</v>
      </c>
      <c r="I42">
        <v>0.05</v>
      </c>
      <c r="J42">
        <v>0.35</v>
      </c>
      <c r="K42">
        <v>0.45</v>
      </c>
      <c r="L42">
        <v>0</v>
      </c>
      <c r="M42">
        <v>10</v>
      </c>
      <c r="N42" t="s">
        <v>9</v>
      </c>
      <c r="O42" s="21">
        <f t="shared" si="3"/>
        <v>0.19999999999999998</v>
      </c>
      <c r="P42">
        <f t="shared" si="4"/>
        <v>808.05</v>
      </c>
      <c r="Q42">
        <f t="shared" si="5"/>
        <v>5</v>
      </c>
      <c r="R42">
        <f t="shared" si="6"/>
        <v>4.1356065383939365E-7</v>
      </c>
    </row>
    <row r="43" spans="1:18">
      <c r="A43">
        <f t="shared" si="0"/>
        <v>803</v>
      </c>
      <c r="B43" t="s">
        <v>9</v>
      </c>
      <c r="C43">
        <v>0</v>
      </c>
      <c r="D43">
        <v>0</v>
      </c>
      <c r="E43">
        <v>0</v>
      </c>
      <c r="F43">
        <v>801</v>
      </c>
      <c r="G43">
        <v>805</v>
      </c>
      <c r="H43">
        <v>1560</v>
      </c>
      <c r="I43">
        <v>0.05</v>
      </c>
      <c r="J43">
        <v>0.35</v>
      </c>
      <c r="K43">
        <v>0.44</v>
      </c>
      <c r="L43">
        <v>0</v>
      </c>
      <c r="M43">
        <v>1333</v>
      </c>
      <c r="N43" t="s">
        <v>9</v>
      </c>
      <c r="O43" s="21">
        <f t="shared" si="3"/>
        <v>0.19999999999999998</v>
      </c>
      <c r="P43">
        <f t="shared" si="4"/>
        <v>802.8</v>
      </c>
      <c r="Q43">
        <f t="shared" si="5"/>
        <v>5</v>
      </c>
      <c r="R43">
        <f t="shared" si="6"/>
        <v>4.1091387245233395E-7</v>
      </c>
    </row>
    <row r="44" spans="1:18">
      <c r="A44">
        <f t="shared" si="0"/>
        <v>798</v>
      </c>
      <c r="B44" t="s">
        <v>9</v>
      </c>
      <c r="C44">
        <v>0</v>
      </c>
      <c r="D44">
        <v>0</v>
      </c>
      <c r="E44">
        <v>0</v>
      </c>
      <c r="F44">
        <v>796</v>
      </c>
      <c r="G44">
        <v>800</v>
      </c>
      <c r="H44">
        <v>1565</v>
      </c>
      <c r="I44">
        <v>0.05</v>
      </c>
      <c r="J44">
        <v>0.35</v>
      </c>
      <c r="K44">
        <v>0.44</v>
      </c>
      <c r="L44">
        <v>0</v>
      </c>
      <c r="M44">
        <v>20</v>
      </c>
      <c r="N44" t="s">
        <v>9</v>
      </c>
      <c r="O44" s="21">
        <f t="shared" si="3"/>
        <v>0.19999999999999998</v>
      </c>
      <c r="P44">
        <f t="shared" si="4"/>
        <v>797.8</v>
      </c>
      <c r="Q44">
        <f t="shared" si="5"/>
        <v>5</v>
      </c>
      <c r="R44">
        <f t="shared" si="6"/>
        <v>4.082924190305096E-7</v>
      </c>
    </row>
    <row r="45" spans="1:18">
      <c r="A45">
        <f t="shared" si="0"/>
        <v>793</v>
      </c>
      <c r="B45" t="s">
        <v>9</v>
      </c>
      <c r="C45">
        <v>0</v>
      </c>
      <c r="D45">
        <v>0</v>
      </c>
      <c r="E45">
        <v>0</v>
      </c>
      <c r="F45">
        <v>791</v>
      </c>
      <c r="G45">
        <v>795</v>
      </c>
      <c r="H45">
        <v>1570</v>
      </c>
      <c r="I45">
        <v>0.05</v>
      </c>
      <c r="J45">
        <v>0.4</v>
      </c>
      <c r="K45">
        <v>0.3</v>
      </c>
      <c r="L45">
        <v>0</v>
      </c>
      <c r="M45">
        <v>143</v>
      </c>
      <c r="N45" t="s">
        <v>9</v>
      </c>
      <c r="O45" s="21">
        <f t="shared" si="3"/>
        <v>0.22500000000000001</v>
      </c>
      <c r="P45">
        <f t="shared" si="4"/>
        <v>792.77499999999998</v>
      </c>
      <c r="Q45">
        <f t="shared" si="5"/>
        <v>5</v>
      </c>
      <c r="R45">
        <f t="shared" si="6"/>
        <v>4.5640796786887907E-7</v>
      </c>
    </row>
    <row r="46" spans="1:18">
      <c r="A46">
        <f t="shared" si="0"/>
        <v>788</v>
      </c>
      <c r="B46" t="s">
        <v>9</v>
      </c>
      <c r="C46">
        <v>0</v>
      </c>
      <c r="D46">
        <v>0</v>
      </c>
      <c r="E46">
        <v>0</v>
      </c>
      <c r="F46">
        <v>786</v>
      </c>
      <c r="G46">
        <v>790</v>
      </c>
      <c r="H46">
        <v>1575</v>
      </c>
      <c r="I46">
        <v>0.05</v>
      </c>
      <c r="J46">
        <v>0.4</v>
      </c>
      <c r="K46">
        <v>0.5</v>
      </c>
      <c r="L46">
        <v>0</v>
      </c>
      <c r="M46">
        <v>1045</v>
      </c>
      <c r="N46" t="s">
        <v>9</v>
      </c>
      <c r="O46" s="21">
        <f t="shared" si="3"/>
        <v>0.22500000000000001</v>
      </c>
      <c r="P46">
        <f t="shared" si="4"/>
        <v>787.77499999999998</v>
      </c>
      <c r="Q46">
        <f t="shared" si="5"/>
        <v>5</v>
      </c>
      <c r="R46">
        <f t="shared" si="6"/>
        <v>4.5351473922902493E-7</v>
      </c>
    </row>
    <row r="47" spans="1:18">
      <c r="A47">
        <f t="shared" si="0"/>
        <v>783.05</v>
      </c>
      <c r="B47" t="s">
        <v>9</v>
      </c>
      <c r="C47">
        <v>0</v>
      </c>
      <c r="D47">
        <v>0</v>
      </c>
      <c r="E47">
        <v>0</v>
      </c>
      <c r="F47">
        <v>781.1</v>
      </c>
      <c r="G47">
        <v>785</v>
      </c>
      <c r="H47">
        <v>1580</v>
      </c>
      <c r="I47">
        <v>0.05</v>
      </c>
      <c r="J47">
        <v>0.4</v>
      </c>
      <c r="K47">
        <v>0.5</v>
      </c>
      <c r="L47">
        <v>0</v>
      </c>
      <c r="M47">
        <v>720</v>
      </c>
      <c r="N47" t="s">
        <v>9</v>
      </c>
      <c r="O47" s="21">
        <f t="shared" si="3"/>
        <v>0.22500000000000001</v>
      </c>
      <c r="P47">
        <f t="shared" si="4"/>
        <v>782.82499999999993</v>
      </c>
      <c r="Q47">
        <f t="shared" si="5"/>
        <v>5</v>
      </c>
      <c r="R47">
        <f t="shared" si="6"/>
        <v>4.506489344656305E-7</v>
      </c>
    </row>
    <row r="48" spans="1:18">
      <c r="A48">
        <f t="shared" si="0"/>
        <v>778.1</v>
      </c>
      <c r="B48" t="s">
        <v>9</v>
      </c>
      <c r="C48">
        <v>0</v>
      </c>
      <c r="D48">
        <v>0</v>
      </c>
      <c r="E48">
        <v>0</v>
      </c>
      <c r="F48">
        <v>776.1</v>
      </c>
      <c r="G48">
        <v>780.1</v>
      </c>
      <c r="H48">
        <v>1585</v>
      </c>
      <c r="I48">
        <v>0.05</v>
      </c>
      <c r="J48">
        <v>0.4</v>
      </c>
      <c r="K48">
        <v>0.5</v>
      </c>
      <c r="L48">
        <v>0</v>
      </c>
      <c r="M48">
        <v>10</v>
      </c>
      <c r="N48" t="s">
        <v>9</v>
      </c>
      <c r="O48" s="21">
        <f t="shared" si="3"/>
        <v>0.22500000000000001</v>
      </c>
      <c r="P48">
        <f t="shared" si="4"/>
        <v>777.875</v>
      </c>
      <c r="Q48">
        <f t="shared" si="5"/>
        <v>5</v>
      </c>
      <c r="R48">
        <f t="shared" si="6"/>
        <v>4.4781020808247671E-7</v>
      </c>
    </row>
    <row r="49" spans="1:18">
      <c r="A49">
        <f t="shared" si="0"/>
        <v>773.1</v>
      </c>
      <c r="B49" t="s">
        <v>9</v>
      </c>
      <c r="C49">
        <v>0</v>
      </c>
      <c r="D49">
        <v>0</v>
      </c>
      <c r="E49">
        <v>0</v>
      </c>
      <c r="F49">
        <v>771.1</v>
      </c>
      <c r="G49">
        <v>775.1</v>
      </c>
      <c r="H49">
        <v>1590</v>
      </c>
      <c r="I49">
        <v>0.1</v>
      </c>
      <c r="J49">
        <v>0.4</v>
      </c>
      <c r="K49">
        <v>0.5</v>
      </c>
      <c r="L49">
        <v>0</v>
      </c>
      <c r="M49">
        <v>299</v>
      </c>
      <c r="N49" t="s">
        <v>9</v>
      </c>
      <c r="O49" s="21">
        <f t="shared" si="3"/>
        <v>0.25</v>
      </c>
      <c r="P49">
        <f t="shared" si="4"/>
        <v>772.85</v>
      </c>
      <c r="Q49">
        <f t="shared" si="5"/>
        <v>5</v>
      </c>
      <c r="R49">
        <f t="shared" si="6"/>
        <v>4.9444246667457775E-7</v>
      </c>
    </row>
    <row r="50" spans="1:18">
      <c r="A50">
        <f t="shared" si="0"/>
        <v>768.1</v>
      </c>
      <c r="B50" t="s">
        <v>9</v>
      </c>
      <c r="C50">
        <v>0</v>
      </c>
      <c r="D50">
        <v>0</v>
      </c>
      <c r="E50">
        <v>0</v>
      </c>
      <c r="F50">
        <v>766.1</v>
      </c>
      <c r="G50">
        <v>770.1</v>
      </c>
      <c r="H50">
        <v>1595</v>
      </c>
      <c r="I50">
        <v>0.1</v>
      </c>
      <c r="J50">
        <v>0.4</v>
      </c>
      <c r="K50">
        <v>0.5</v>
      </c>
      <c r="L50">
        <v>0</v>
      </c>
      <c r="M50">
        <v>20</v>
      </c>
      <c r="N50" t="s">
        <v>9</v>
      </c>
      <c r="O50" s="21">
        <f t="shared" si="3"/>
        <v>0.25</v>
      </c>
      <c r="P50">
        <f t="shared" si="4"/>
        <v>767.85</v>
      </c>
      <c r="Q50">
        <f t="shared" si="5"/>
        <v>5</v>
      </c>
      <c r="R50">
        <f t="shared" si="6"/>
        <v>4.9134737276559778E-7</v>
      </c>
    </row>
    <row r="51" spans="1:18">
      <c r="A51">
        <f t="shared" si="0"/>
        <v>763.1</v>
      </c>
      <c r="B51" t="s">
        <v>9</v>
      </c>
      <c r="C51">
        <v>0</v>
      </c>
      <c r="D51">
        <v>0</v>
      </c>
      <c r="E51">
        <v>651.85</v>
      </c>
      <c r="F51">
        <v>761.1</v>
      </c>
      <c r="G51">
        <v>765.1</v>
      </c>
      <c r="H51">
        <v>1600</v>
      </c>
      <c r="I51">
        <v>0.15</v>
      </c>
      <c r="J51">
        <v>0.25</v>
      </c>
      <c r="K51">
        <v>0.25</v>
      </c>
      <c r="L51">
        <v>275</v>
      </c>
      <c r="M51">
        <v>10928</v>
      </c>
      <c r="N51" t="s">
        <v>9</v>
      </c>
      <c r="O51" s="21">
        <f t="shared" si="3"/>
        <v>0.2</v>
      </c>
      <c r="P51">
        <f t="shared" si="4"/>
        <v>762.9</v>
      </c>
      <c r="Q51">
        <f t="shared" si="5"/>
        <v>5</v>
      </c>
      <c r="R51">
        <f t="shared" si="6"/>
        <v>3.9062500000000002E-7</v>
      </c>
    </row>
    <row r="52" spans="1:18">
      <c r="A52">
        <f t="shared" si="0"/>
        <v>758.1</v>
      </c>
      <c r="B52" t="s">
        <v>9</v>
      </c>
      <c r="C52">
        <v>0</v>
      </c>
      <c r="D52">
        <v>0</v>
      </c>
      <c r="E52">
        <v>0</v>
      </c>
      <c r="F52">
        <v>756.1</v>
      </c>
      <c r="G52">
        <v>760.1</v>
      </c>
      <c r="H52">
        <v>1605</v>
      </c>
      <c r="I52">
        <v>0.1</v>
      </c>
      <c r="J52">
        <v>0.4</v>
      </c>
      <c r="K52">
        <v>0.54</v>
      </c>
      <c r="L52">
        <v>0</v>
      </c>
      <c r="M52">
        <v>54</v>
      </c>
      <c r="N52" t="s">
        <v>9</v>
      </c>
      <c r="O52" s="21">
        <f t="shared" si="3"/>
        <v>0.25</v>
      </c>
      <c r="P52">
        <f t="shared" si="4"/>
        <v>757.85</v>
      </c>
      <c r="Q52">
        <f t="shared" si="5"/>
        <v>5</v>
      </c>
      <c r="R52">
        <f t="shared" si="6"/>
        <v>4.8524373792956199E-7</v>
      </c>
    </row>
    <row r="53" spans="1:18">
      <c r="A53">
        <f t="shared" si="0"/>
        <v>753.1</v>
      </c>
      <c r="B53" t="s">
        <v>9</v>
      </c>
      <c r="C53">
        <v>0</v>
      </c>
      <c r="D53">
        <v>0</v>
      </c>
      <c r="E53">
        <v>0</v>
      </c>
      <c r="F53">
        <v>751.1</v>
      </c>
      <c r="G53">
        <v>755.1</v>
      </c>
      <c r="H53">
        <v>1610</v>
      </c>
      <c r="I53">
        <v>0.1</v>
      </c>
      <c r="J53">
        <v>0.4</v>
      </c>
      <c r="K53">
        <v>0.3</v>
      </c>
      <c r="L53">
        <v>0</v>
      </c>
      <c r="M53">
        <v>55</v>
      </c>
      <c r="N53" t="s">
        <v>9</v>
      </c>
      <c r="O53" s="21">
        <f t="shared" si="3"/>
        <v>0.25</v>
      </c>
      <c r="P53">
        <f t="shared" si="4"/>
        <v>752.85</v>
      </c>
      <c r="Q53">
        <f t="shared" si="5"/>
        <v>5</v>
      </c>
      <c r="R53">
        <f t="shared" si="6"/>
        <v>4.8223448169437903E-7</v>
      </c>
    </row>
    <row r="54" spans="1:18">
      <c r="A54">
        <f t="shared" si="0"/>
        <v>748.1</v>
      </c>
      <c r="B54" t="s">
        <v>9</v>
      </c>
      <c r="C54">
        <v>0</v>
      </c>
      <c r="D54">
        <v>0</v>
      </c>
      <c r="E54">
        <v>0</v>
      </c>
      <c r="F54">
        <v>746.1</v>
      </c>
      <c r="G54">
        <v>750.1</v>
      </c>
      <c r="H54">
        <v>1615</v>
      </c>
      <c r="I54">
        <v>0.1</v>
      </c>
      <c r="J54">
        <v>0.4</v>
      </c>
      <c r="K54">
        <v>0.55000000000000004</v>
      </c>
      <c r="L54">
        <v>0</v>
      </c>
      <c r="M54">
        <v>30</v>
      </c>
      <c r="N54" t="s">
        <v>9</v>
      </c>
      <c r="O54" s="21">
        <f t="shared" si="3"/>
        <v>0.25</v>
      </c>
      <c r="P54">
        <f t="shared" si="4"/>
        <v>747.85</v>
      </c>
      <c r="Q54">
        <f t="shared" si="5"/>
        <v>5</v>
      </c>
      <c r="R54">
        <f t="shared" si="6"/>
        <v>4.7925313191921713E-7</v>
      </c>
    </row>
    <row r="55" spans="1:18">
      <c r="A55">
        <f t="shared" si="0"/>
        <v>743.15000000000009</v>
      </c>
      <c r="B55" t="s">
        <v>9</v>
      </c>
      <c r="C55">
        <v>0</v>
      </c>
      <c r="D55">
        <v>0</v>
      </c>
      <c r="E55">
        <v>0</v>
      </c>
      <c r="F55">
        <v>741.2</v>
      </c>
      <c r="G55">
        <v>745.1</v>
      </c>
      <c r="H55">
        <v>1620</v>
      </c>
      <c r="I55">
        <v>0.1</v>
      </c>
      <c r="J55">
        <v>0.4</v>
      </c>
      <c r="K55">
        <v>0.25</v>
      </c>
      <c r="L55">
        <v>0</v>
      </c>
      <c r="M55">
        <v>345</v>
      </c>
      <c r="N55" t="s">
        <v>9</v>
      </c>
      <c r="O55" s="21">
        <f t="shared" si="3"/>
        <v>0.25</v>
      </c>
      <c r="P55">
        <f t="shared" si="4"/>
        <v>742.90000000000009</v>
      </c>
      <c r="Q55">
        <f t="shared" si="5"/>
        <v>5</v>
      </c>
      <c r="R55">
        <f t="shared" si="6"/>
        <v>4.7629934461210179E-7</v>
      </c>
    </row>
    <row r="56" spans="1:18">
      <c r="A56">
        <f t="shared" si="0"/>
        <v>738.2</v>
      </c>
      <c r="B56" t="s">
        <v>9</v>
      </c>
      <c r="C56">
        <v>0</v>
      </c>
      <c r="D56">
        <v>0</v>
      </c>
      <c r="E56">
        <v>0</v>
      </c>
      <c r="F56">
        <v>736.2</v>
      </c>
      <c r="G56">
        <v>740.2</v>
      </c>
      <c r="H56">
        <v>1625</v>
      </c>
      <c r="I56">
        <v>0.1</v>
      </c>
      <c r="J56">
        <v>0.3</v>
      </c>
      <c r="K56">
        <v>0.4</v>
      </c>
      <c r="L56">
        <v>0</v>
      </c>
      <c r="M56">
        <v>624</v>
      </c>
      <c r="N56" t="s">
        <v>9</v>
      </c>
      <c r="O56" s="21">
        <f t="shared" si="3"/>
        <v>0.2</v>
      </c>
      <c r="P56">
        <f t="shared" si="4"/>
        <v>738</v>
      </c>
      <c r="Q56">
        <f t="shared" si="5"/>
        <v>5</v>
      </c>
      <c r="R56">
        <f t="shared" si="6"/>
        <v>3.7869822485207103E-7</v>
      </c>
    </row>
    <row r="57" spans="1:18">
      <c r="A57">
        <f t="shared" si="0"/>
        <v>733.2</v>
      </c>
      <c r="B57" t="s">
        <v>9</v>
      </c>
      <c r="C57">
        <v>0</v>
      </c>
      <c r="D57">
        <v>0</v>
      </c>
      <c r="E57">
        <v>0</v>
      </c>
      <c r="F57">
        <v>731.2</v>
      </c>
      <c r="G57">
        <v>735.2</v>
      </c>
      <c r="H57">
        <v>1630</v>
      </c>
      <c r="I57">
        <v>0.1</v>
      </c>
      <c r="J57">
        <v>0.4</v>
      </c>
      <c r="K57">
        <v>0.55000000000000004</v>
      </c>
      <c r="L57">
        <v>0</v>
      </c>
      <c r="M57">
        <v>917</v>
      </c>
      <c r="N57" t="s">
        <v>9</v>
      </c>
      <c r="O57" s="21">
        <f t="shared" si="3"/>
        <v>0.25</v>
      </c>
      <c r="P57">
        <f t="shared" si="4"/>
        <v>732.95</v>
      </c>
      <c r="Q57">
        <f t="shared" si="5"/>
        <v>5</v>
      </c>
      <c r="R57">
        <f t="shared" si="6"/>
        <v>4.7047310775716058E-7</v>
      </c>
    </row>
    <row r="58" spans="1:18">
      <c r="A58">
        <f t="shared" si="0"/>
        <v>728.2</v>
      </c>
      <c r="B58" t="s">
        <v>9</v>
      </c>
      <c r="C58">
        <v>0</v>
      </c>
      <c r="D58">
        <v>0</v>
      </c>
      <c r="E58">
        <v>0</v>
      </c>
      <c r="F58">
        <v>726.2</v>
      </c>
      <c r="G58">
        <v>730.2</v>
      </c>
      <c r="H58">
        <v>1635</v>
      </c>
      <c r="I58">
        <v>0.1</v>
      </c>
      <c r="J58">
        <v>0.55000000000000004</v>
      </c>
      <c r="K58">
        <v>0.45</v>
      </c>
      <c r="L58">
        <v>0</v>
      </c>
      <c r="M58">
        <v>160</v>
      </c>
      <c r="N58" t="s">
        <v>9</v>
      </c>
      <c r="O58" s="21">
        <f t="shared" si="3"/>
        <v>0.32500000000000001</v>
      </c>
      <c r="P58">
        <f t="shared" si="4"/>
        <v>727.875</v>
      </c>
      <c r="Q58">
        <f t="shared" si="5"/>
        <v>5</v>
      </c>
      <c r="R58">
        <f t="shared" si="6"/>
        <v>6.0787999513696004E-7</v>
      </c>
    </row>
    <row r="59" spans="1:18">
      <c r="A59">
        <f t="shared" si="0"/>
        <v>723.2</v>
      </c>
      <c r="B59" t="s">
        <v>9</v>
      </c>
      <c r="C59">
        <v>0</v>
      </c>
      <c r="D59">
        <v>0</v>
      </c>
      <c r="E59">
        <v>0</v>
      </c>
      <c r="F59">
        <v>721.2</v>
      </c>
      <c r="G59">
        <v>725.2</v>
      </c>
      <c r="H59">
        <v>1640</v>
      </c>
      <c r="I59">
        <v>0.1</v>
      </c>
      <c r="J59">
        <v>0.45</v>
      </c>
      <c r="K59">
        <v>0.45</v>
      </c>
      <c r="L59">
        <v>0</v>
      </c>
      <c r="M59">
        <v>1608</v>
      </c>
      <c r="N59" t="s">
        <v>9</v>
      </c>
      <c r="O59" s="21">
        <f t="shared" si="3"/>
        <v>0.27500000000000002</v>
      </c>
      <c r="P59">
        <f t="shared" si="4"/>
        <v>722.92500000000007</v>
      </c>
      <c r="Q59">
        <f t="shared" si="5"/>
        <v>5</v>
      </c>
      <c r="R59">
        <f t="shared" si="6"/>
        <v>5.1122843545508623E-7</v>
      </c>
    </row>
    <row r="60" spans="1:18">
      <c r="A60">
        <f t="shared" si="0"/>
        <v>718.2</v>
      </c>
      <c r="B60" t="s">
        <v>9</v>
      </c>
      <c r="C60">
        <v>0</v>
      </c>
      <c r="D60">
        <v>0</v>
      </c>
      <c r="E60">
        <v>0</v>
      </c>
      <c r="F60">
        <v>716.2</v>
      </c>
      <c r="G60">
        <v>720.2</v>
      </c>
      <c r="H60">
        <v>1645</v>
      </c>
      <c r="I60">
        <v>0.15</v>
      </c>
      <c r="J60">
        <v>0.45</v>
      </c>
      <c r="K60">
        <v>0.45</v>
      </c>
      <c r="L60">
        <v>0</v>
      </c>
      <c r="M60">
        <v>278</v>
      </c>
      <c r="N60" t="s">
        <v>9</v>
      </c>
      <c r="O60" s="21">
        <f t="shared" si="3"/>
        <v>0.3</v>
      </c>
      <c r="P60">
        <f t="shared" si="4"/>
        <v>717.90000000000009</v>
      </c>
      <c r="Q60">
        <f t="shared" si="5"/>
        <v>5</v>
      </c>
      <c r="R60">
        <f t="shared" si="6"/>
        <v>5.5431860385620977E-7</v>
      </c>
    </row>
    <row r="61" spans="1:18">
      <c r="A61">
        <f t="shared" si="0"/>
        <v>713.2</v>
      </c>
      <c r="B61" t="s">
        <v>9</v>
      </c>
      <c r="C61">
        <v>0</v>
      </c>
      <c r="D61">
        <v>0</v>
      </c>
      <c r="E61">
        <v>0</v>
      </c>
      <c r="F61">
        <v>711.2</v>
      </c>
      <c r="G61">
        <v>715.2</v>
      </c>
      <c r="H61">
        <v>1650</v>
      </c>
      <c r="I61">
        <v>0.25</v>
      </c>
      <c r="J61">
        <v>0.35</v>
      </c>
      <c r="K61">
        <v>0.25</v>
      </c>
      <c r="L61">
        <v>785</v>
      </c>
      <c r="M61">
        <v>6255</v>
      </c>
      <c r="N61" t="s">
        <v>9</v>
      </c>
      <c r="O61" s="21">
        <f t="shared" si="3"/>
        <v>0.3</v>
      </c>
      <c r="P61">
        <f t="shared" si="4"/>
        <v>712.90000000000009</v>
      </c>
      <c r="Q61">
        <f t="shared" si="5"/>
        <v>5</v>
      </c>
      <c r="R61">
        <f t="shared" si="6"/>
        <v>5.5096418732782367E-7</v>
      </c>
    </row>
    <row r="62" spans="1:18">
      <c r="A62">
        <f t="shared" si="0"/>
        <v>708.2</v>
      </c>
      <c r="B62" t="s">
        <v>9</v>
      </c>
      <c r="C62">
        <v>0</v>
      </c>
      <c r="D62">
        <v>0</v>
      </c>
      <c r="E62">
        <v>0</v>
      </c>
      <c r="F62">
        <v>706.2</v>
      </c>
      <c r="G62">
        <v>710.2</v>
      </c>
      <c r="H62">
        <v>1655</v>
      </c>
      <c r="I62">
        <v>0.15</v>
      </c>
      <c r="J62">
        <v>0.5</v>
      </c>
      <c r="K62">
        <v>0.3</v>
      </c>
      <c r="L62">
        <v>0</v>
      </c>
      <c r="M62">
        <v>133</v>
      </c>
      <c r="N62" t="s">
        <v>9</v>
      </c>
      <c r="O62" s="21">
        <f t="shared" si="3"/>
        <v>0.32500000000000001</v>
      </c>
      <c r="P62">
        <f t="shared" si="4"/>
        <v>707.875</v>
      </c>
      <c r="Q62">
        <f t="shared" si="5"/>
        <v>5</v>
      </c>
      <c r="R62">
        <f t="shared" si="6"/>
        <v>5.9327680470240327E-7</v>
      </c>
    </row>
    <row r="63" spans="1:18">
      <c r="A63">
        <f t="shared" si="0"/>
        <v>703.25</v>
      </c>
      <c r="B63" t="s">
        <v>9</v>
      </c>
      <c r="C63">
        <v>0</v>
      </c>
      <c r="D63">
        <v>0</v>
      </c>
      <c r="E63">
        <v>0</v>
      </c>
      <c r="F63">
        <v>701.3</v>
      </c>
      <c r="G63">
        <v>705.2</v>
      </c>
      <c r="H63">
        <v>1660</v>
      </c>
      <c r="I63">
        <v>0.15</v>
      </c>
      <c r="J63">
        <v>0.35</v>
      </c>
      <c r="K63">
        <v>0.45</v>
      </c>
      <c r="L63">
        <v>0</v>
      </c>
      <c r="M63">
        <v>1669</v>
      </c>
      <c r="N63" t="s">
        <v>9</v>
      </c>
      <c r="O63" s="21">
        <f t="shared" si="3"/>
        <v>0.25</v>
      </c>
      <c r="P63">
        <f t="shared" si="4"/>
        <v>703</v>
      </c>
      <c r="Q63">
        <f t="shared" si="5"/>
        <v>5</v>
      </c>
      <c r="R63">
        <f t="shared" si="6"/>
        <v>4.5362171577877774E-7</v>
      </c>
    </row>
    <row r="64" spans="1:18">
      <c r="A64">
        <f t="shared" si="0"/>
        <v>698.3</v>
      </c>
      <c r="B64" t="s">
        <v>9</v>
      </c>
      <c r="C64">
        <v>0</v>
      </c>
      <c r="D64">
        <v>0</v>
      </c>
      <c r="E64">
        <v>0</v>
      </c>
      <c r="F64">
        <v>696.3</v>
      </c>
      <c r="G64">
        <v>700.3</v>
      </c>
      <c r="H64">
        <v>1665</v>
      </c>
      <c r="I64">
        <v>0.15</v>
      </c>
      <c r="J64">
        <v>0.5</v>
      </c>
      <c r="K64">
        <v>0.5</v>
      </c>
      <c r="L64">
        <v>0</v>
      </c>
      <c r="M64">
        <v>282</v>
      </c>
      <c r="N64" t="s">
        <v>9</v>
      </c>
      <c r="O64" s="21">
        <f t="shared" si="3"/>
        <v>0.32500000000000001</v>
      </c>
      <c r="P64">
        <f t="shared" si="4"/>
        <v>697.97499999999991</v>
      </c>
      <c r="Q64">
        <f t="shared" si="5"/>
        <v>5</v>
      </c>
      <c r="R64">
        <f t="shared" si="6"/>
        <v>5.8617175734292852E-7</v>
      </c>
    </row>
    <row r="65" spans="1:18">
      <c r="A65">
        <f t="shared" si="0"/>
        <v>693.3</v>
      </c>
      <c r="B65" t="s">
        <v>9</v>
      </c>
      <c r="C65">
        <v>0</v>
      </c>
      <c r="D65">
        <v>0</v>
      </c>
      <c r="E65">
        <v>0</v>
      </c>
      <c r="F65">
        <v>691.3</v>
      </c>
      <c r="G65">
        <v>695.3</v>
      </c>
      <c r="H65">
        <v>1670</v>
      </c>
      <c r="I65">
        <v>0.15</v>
      </c>
      <c r="J65">
        <v>0.35</v>
      </c>
      <c r="K65">
        <v>0.4</v>
      </c>
      <c r="L65">
        <v>0</v>
      </c>
      <c r="M65">
        <v>1766</v>
      </c>
      <c r="N65" t="s">
        <v>9</v>
      </c>
      <c r="O65" s="21">
        <f t="shared" si="3"/>
        <v>0.25</v>
      </c>
      <c r="P65">
        <f t="shared" si="4"/>
        <v>693.05</v>
      </c>
      <c r="Q65">
        <f t="shared" si="5"/>
        <v>5</v>
      </c>
      <c r="R65">
        <f t="shared" si="6"/>
        <v>4.482053856359138E-7</v>
      </c>
    </row>
    <row r="66" spans="1:18">
      <c r="A66">
        <f t="shared" si="0"/>
        <v>688.3</v>
      </c>
      <c r="B66" t="s">
        <v>9</v>
      </c>
      <c r="C66">
        <v>0</v>
      </c>
      <c r="D66">
        <v>0</v>
      </c>
      <c r="E66">
        <v>0</v>
      </c>
      <c r="F66">
        <v>686.3</v>
      </c>
      <c r="G66">
        <v>690.3</v>
      </c>
      <c r="H66">
        <v>1675</v>
      </c>
      <c r="I66">
        <v>0.15</v>
      </c>
      <c r="J66">
        <v>0.5</v>
      </c>
      <c r="K66">
        <v>0.5</v>
      </c>
      <c r="L66">
        <v>0</v>
      </c>
      <c r="M66">
        <v>1583</v>
      </c>
      <c r="N66" t="s">
        <v>9</v>
      </c>
      <c r="O66" s="21">
        <f t="shared" si="3"/>
        <v>0.32500000000000001</v>
      </c>
      <c r="P66">
        <f t="shared" si="4"/>
        <v>687.97499999999991</v>
      </c>
      <c r="Q66">
        <f t="shared" si="5"/>
        <v>5</v>
      </c>
      <c r="R66">
        <f t="shared" si="6"/>
        <v>5.7919358431721989E-7</v>
      </c>
    </row>
    <row r="67" spans="1:18">
      <c r="A67">
        <f t="shared" si="0"/>
        <v>683.3</v>
      </c>
      <c r="B67" t="s">
        <v>9</v>
      </c>
      <c r="C67">
        <v>0</v>
      </c>
      <c r="D67">
        <v>0</v>
      </c>
      <c r="E67">
        <v>0</v>
      </c>
      <c r="F67">
        <v>681.3</v>
      </c>
      <c r="G67">
        <v>685.3</v>
      </c>
      <c r="H67">
        <v>1680</v>
      </c>
      <c r="I67">
        <v>0.15</v>
      </c>
      <c r="J67">
        <v>0.4</v>
      </c>
      <c r="K67">
        <v>0.35</v>
      </c>
      <c r="L67">
        <v>0</v>
      </c>
      <c r="M67">
        <v>2005</v>
      </c>
      <c r="N67" t="s">
        <v>9</v>
      </c>
      <c r="O67" s="21">
        <f t="shared" si="3"/>
        <v>0.27500000000000002</v>
      </c>
      <c r="P67">
        <f t="shared" si="4"/>
        <v>683.02499999999998</v>
      </c>
      <c r="Q67">
        <f t="shared" si="5"/>
        <v>5</v>
      </c>
      <c r="R67">
        <f t="shared" si="6"/>
        <v>4.8717403628117917E-7</v>
      </c>
    </row>
    <row r="68" spans="1:18">
      <c r="A68">
        <f t="shared" si="0"/>
        <v>678.3</v>
      </c>
      <c r="B68" t="s">
        <v>9</v>
      </c>
      <c r="C68">
        <v>0</v>
      </c>
      <c r="D68">
        <v>0</v>
      </c>
      <c r="E68">
        <v>0</v>
      </c>
      <c r="F68">
        <v>676.3</v>
      </c>
      <c r="G68">
        <v>680.3</v>
      </c>
      <c r="H68">
        <v>1685</v>
      </c>
      <c r="I68">
        <v>0.2</v>
      </c>
      <c r="J68">
        <v>0.5</v>
      </c>
      <c r="K68">
        <v>0.55000000000000004</v>
      </c>
      <c r="L68">
        <v>0</v>
      </c>
      <c r="M68">
        <v>176</v>
      </c>
      <c r="N68" t="s">
        <v>9</v>
      </c>
      <c r="O68" s="21">
        <f t="shared" si="3"/>
        <v>0.35</v>
      </c>
      <c r="P68">
        <f t="shared" si="4"/>
        <v>677.94999999999993</v>
      </c>
      <c r="Q68">
        <f t="shared" si="5"/>
        <v>5</v>
      </c>
      <c r="R68">
        <f t="shared" si="6"/>
        <v>6.1636538139809281E-7</v>
      </c>
    </row>
    <row r="69" spans="1:18">
      <c r="A69">
        <f t="shared" si="0"/>
        <v>673.3</v>
      </c>
      <c r="B69" t="s">
        <v>9</v>
      </c>
      <c r="C69">
        <v>0</v>
      </c>
      <c r="D69">
        <v>0</v>
      </c>
      <c r="E69">
        <v>0</v>
      </c>
      <c r="F69">
        <v>671.3</v>
      </c>
      <c r="G69">
        <v>675.3</v>
      </c>
      <c r="H69">
        <v>1690</v>
      </c>
      <c r="I69">
        <v>0.2</v>
      </c>
      <c r="J69">
        <v>0.4</v>
      </c>
      <c r="K69">
        <v>0.5</v>
      </c>
      <c r="L69">
        <v>0</v>
      </c>
      <c r="M69">
        <v>2451</v>
      </c>
      <c r="N69" t="s">
        <v>9</v>
      </c>
      <c r="O69" s="21">
        <f t="shared" si="3"/>
        <v>0.30000000000000004</v>
      </c>
      <c r="P69">
        <f t="shared" si="4"/>
        <v>673</v>
      </c>
      <c r="Q69">
        <f t="shared" si="5"/>
        <v>5</v>
      </c>
      <c r="R69">
        <f t="shared" si="6"/>
        <v>5.2519169496866361E-7</v>
      </c>
    </row>
    <row r="70" spans="1:18">
      <c r="A70">
        <f t="shared" ref="A70:A133" si="7">IF(F70 &lt;&gt; 0, 0.5*(F70+G70),0)</f>
        <v>668.34999999999991</v>
      </c>
      <c r="B70" t="s">
        <v>9</v>
      </c>
      <c r="C70">
        <v>0</v>
      </c>
      <c r="D70">
        <v>0</v>
      </c>
      <c r="E70">
        <v>0</v>
      </c>
      <c r="F70">
        <v>666.4</v>
      </c>
      <c r="G70">
        <v>670.3</v>
      </c>
      <c r="H70">
        <v>1695</v>
      </c>
      <c r="I70">
        <v>0.2</v>
      </c>
      <c r="J70">
        <v>0.5</v>
      </c>
      <c r="K70">
        <v>0.55000000000000004</v>
      </c>
      <c r="L70">
        <v>0</v>
      </c>
      <c r="M70">
        <v>84</v>
      </c>
      <c r="N70" t="s">
        <v>9</v>
      </c>
      <c r="O70" s="21">
        <f t="shared" si="3"/>
        <v>0.35</v>
      </c>
      <c r="P70">
        <f t="shared" si="4"/>
        <v>667.99999999999989</v>
      </c>
      <c r="Q70">
        <f t="shared" si="5"/>
        <v>5</v>
      </c>
      <c r="R70">
        <f t="shared" si="6"/>
        <v>6.091140870685079E-7</v>
      </c>
    </row>
    <row r="71" spans="1:18">
      <c r="A71">
        <f t="shared" si="7"/>
        <v>663.4</v>
      </c>
      <c r="B71" t="s">
        <v>9</v>
      </c>
      <c r="C71">
        <v>69</v>
      </c>
      <c r="D71">
        <v>0</v>
      </c>
      <c r="E71">
        <v>565</v>
      </c>
      <c r="F71">
        <v>661.4</v>
      </c>
      <c r="G71">
        <v>665.4</v>
      </c>
      <c r="H71">
        <v>1700</v>
      </c>
      <c r="I71">
        <v>0.15</v>
      </c>
      <c r="J71">
        <v>0.4</v>
      </c>
      <c r="K71">
        <v>0.4</v>
      </c>
      <c r="L71">
        <v>295</v>
      </c>
      <c r="M71">
        <v>9098</v>
      </c>
      <c r="N71" t="s">
        <v>9</v>
      </c>
      <c r="O71" s="21">
        <f t="shared" ref="O71:O134" si="8">IF(I71&lt;&gt;0,0.5*(I71+J71),0)</f>
        <v>0.27500000000000002</v>
      </c>
      <c r="P71">
        <f t="shared" ref="P71:P134" si="9">ABS(A71-O71)</f>
        <v>663.125</v>
      </c>
      <c r="Q71">
        <f t="shared" ref="Q71:Q134" si="10">(H72-H70)/2</f>
        <v>5</v>
      </c>
      <c r="R71">
        <f t="shared" si="6"/>
        <v>4.7577854671280275E-7</v>
      </c>
    </row>
    <row r="72" spans="1:18">
      <c r="A72">
        <f t="shared" si="7"/>
        <v>658.4</v>
      </c>
      <c r="B72" t="s">
        <v>9</v>
      </c>
      <c r="C72">
        <v>0</v>
      </c>
      <c r="D72">
        <v>0</v>
      </c>
      <c r="E72">
        <v>0</v>
      </c>
      <c r="F72">
        <v>656.4</v>
      </c>
      <c r="G72">
        <v>660.4</v>
      </c>
      <c r="H72">
        <v>1705</v>
      </c>
      <c r="I72">
        <v>0.2</v>
      </c>
      <c r="J72">
        <v>0.55000000000000004</v>
      </c>
      <c r="K72">
        <v>0.71</v>
      </c>
      <c r="L72">
        <v>0</v>
      </c>
      <c r="M72">
        <v>56</v>
      </c>
      <c r="N72" t="s">
        <v>9</v>
      </c>
      <c r="O72" s="21">
        <f t="shared" si="8"/>
        <v>0.375</v>
      </c>
      <c r="P72">
        <f t="shared" si="9"/>
        <v>658.02499999999998</v>
      </c>
      <c r="Q72">
        <f t="shared" si="10"/>
        <v>5</v>
      </c>
      <c r="R72">
        <f t="shared" si="6"/>
        <v>6.4498929317773322E-7</v>
      </c>
    </row>
    <row r="73" spans="1:18">
      <c r="A73">
        <f t="shared" si="7"/>
        <v>653.4</v>
      </c>
      <c r="B73" t="s">
        <v>9</v>
      </c>
      <c r="C73">
        <v>1</v>
      </c>
      <c r="D73">
        <v>0</v>
      </c>
      <c r="E73">
        <v>557.37</v>
      </c>
      <c r="F73">
        <v>651.4</v>
      </c>
      <c r="G73">
        <v>655.4</v>
      </c>
      <c r="H73">
        <v>1710</v>
      </c>
      <c r="I73">
        <v>0.2</v>
      </c>
      <c r="J73">
        <v>0.45</v>
      </c>
      <c r="K73">
        <v>0.75</v>
      </c>
      <c r="L73">
        <v>0</v>
      </c>
      <c r="M73">
        <v>1744</v>
      </c>
      <c r="N73" t="s">
        <v>9</v>
      </c>
      <c r="O73" s="21">
        <f t="shared" si="8"/>
        <v>0.32500000000000001</v>
      </c>
      <c r="P73">
        <f t="shared" si="9"/>
        <v>653.07499999999993</v>
      </c>
      <c r="Q73">
        <f t="shared" si="10"/>
        <v>5</v>
      </c>
      <c r="R73">
        <f t="shared" si="6"/>
        <v>5.5572654833966009E-7</v>
      </c>
    </row>
    <row r="74" spans="1:18">
      <c r="A74">
        <f t="shared" si="7"/>
        <v>648.4</v>
      </c>
      <c r="B74" t="s">
        <v>9</v>
      </c>
      <c r="C74">
        <v>0</v>
      </c>
      <c r="D74">
        <v>0</v>
      </c>
      <c r="E74">
        <v>0</v>
      </c>
      <c r="F74">
        <v>646.4</v>
      </c>
      <c r="G74">
        <v>650.4</v>
      </c>
      <c r="H74">
        <v>1715</v>
      </c>
      <c r="I74">
        <v>0.2</v>
      </c>
      <c r="J74">
        <v>0.55000000000000004</v>
      </c>
      <c r="K74">
        <v>0.5</v>
      </c>
      <c r="L74">
        <v>0</v>
      </c>
      <c r="M74">
        <v>269</v>
      </c>
      <c r="N74" t="s">
        <v>9</v>
      </c>
      <c r="O74" s="21">
        <f t="shared" si="8"/>
        <v>0.375</v>
      </c>
      <c r="P74">
        <f t="shared" si="9"/>
        <v>648.02499999999998</v>
      </c>
      <c r="Q74">
        <f t="shared" si="10"/>
        <v>5</v>
      </c>
      <c r="R74">
        <f t="shared" si="6"/>
        <v>6.3748948142355649E-7</v>
      </c>
    </row>
    <row r="75" spans="1:18">
      <c r="A75">
        <f t="shared" si="7"/>
        <v>643.4</v>
      </c>
      <c r="B75" t="s">
        <v>9</v>
      </c>
      <c r="C75">
        <v>0</v>
      </c>
      <c r="D75">
        <v>0</v>
      </c>
      <c r="E75">
        <v>0</v>
      </c>
      <c r="F75">
        <v>641.4</v>
      </c>
      <c r="G75">
        <v>645.4</v>
      </c>
      <c r="H75">
        <v>1720</v>
      </c>
      <c r="I75">
        <v>0.2</v>
      </c>
      <c r="J75">
        <v>0.5</v>
      </c>
      <c r="K75">
        <v>0.48</v>
      </c>
      <c r="L75">
        <v>0</v>
      </c>
      <c r="M75">
        <v>514</v>
      </c>
      <c r="N75" t="s">
        <v>9</v>
      </c>
      <c r="O75" s="21">
        <f t="shared" si="8"/>
        <v>0.35</v>
      </c>
      <c r="P75">
        <f t="shared" si="9"/>
        <v>643.04999999999995</v>
      </c>
      <c r="Q75">
        <f t="shared" si="10"/>
        <v>5</v>
      </c>
      <c r="R75">
        <f t="shared" si="6"/>
        <v>5.9153596538669552E-7</v>
      </c>
    </row>
    <row r="76" spans="1:18">
      <c r="A76">
        <f t="shared" si="7"/>
        <v>638.4</v>
      </c>
      <c r="B76" t="s">
        <v>9</v>
      </c>
      <c r="C76">
        <v>1</v>
      </c>
      <c r="D76">
        <v>0</v>
      </c>
      <c r="E76">
        <v>542.22</v>
      </c>
      <c r="F76">
        <v>636.4</v>
      </c>
      <c r="G76">
        <v>640.4</v>
      </c>
      <c r="H76">
        <v>1725</v>
      </c>
      <c r="I76">
        <v>0.2</v>
      </c>
      <c r="J76">
        <v>0.55000000000000004</v>
      </c>
      <c r="K76">
        <v>0.55000000000000004</v>
      </c>
      <c r="L76">
        <v>0</v>
      </c>
      <c r="M76">
        <v>1416</v>
      </c>
      <c r="N76" t="s">
        <v>9</v>
      </c>
      <c r="O76" s="21">
        <f t="shared" si="8"/>
        <v>0.375</v>
      </c>
      <c r="P76">
        <f t="shared" si="9"/>
        <v>638.02499999999998</v>
      </c>
      <c r="Q76">
        <f t="shared" si="10"/>
        <v>5</v>
      </c>
      <c r="R76">
        <f t="shared" si="6"/>
        <v>6.3011972274732201E-7</v>
      </c>
    </row>
    <row r="77" spans="1:18">
      <c r="A77">
        <f t="shared" si="7"/>
        <v>633.45000000000005</v>
      </c>
      <c r="B77" t="s">
        <v>9</v>
      </c>
      <c r="C77">
        <v>3</v>
      </c>
      <c r="D77">
        <v>0</v>
      </c>
      <c r="E77">
        <v>631.13</v>
      </c>
      <c r="F77">
        <v>631.5</v>
      </c>
      <c r="G77">
        <v>635.4</v>
      </c>
      <c r="H77">
        <v>1730</v>
      </c>
      <c r="I77">
        <v>0.25</v>
      </c>
      <c r="J77">
        <v>0.5</v>
      </c>
      <c r="K77">
        <v>0.8</v>
      </c>
      <c r="L77">
        <v>0</v>
      </c>
      <c r="M77">
        <v>358</v>
      </c>
      <c r="N77" t="s">
        <v>9</v>
      </c>
      <c r="O77" s="21">
        <f t="shared" si="8"/>
        <v>0.375</v>
      </c>
      <c r="P77">
        <f t="shared" si="9"/>
        <v>633.07500000000005</v>
      </c>
      <c r="Q77">
        <f t="shared" si="10"/>
        <v>5</v>
      </c>
      <c r="R77">
        <f t="shared" si="6"/>
        <v>6.2648267566574227E-7</v>
      </c>
    </row>
    <row r="78" spans="1:18">
      <c r="A78">
        <f t="shared" si="7"/>
        <v>628.5</v>
      </c>
      <c r="B78" t="s">
        <v>9</v>
      </c>
      <c r="C78">
        <v>0</v>
      </c>
      <c r="D78">
        <v>0</v>
      </c>
      <c r="E78">
        <v>0</v>
      </c>
      <c r="F78">
        <v>626.5</v>
      </c>
      <c r="G78">
        <v>630.5</v>
      </c>
      <c r="H78">
        <v>1735</v>
      </c>
      <c r="I78">
        <v>0.25</v>
      </c>
      <c r="J78">
        <v>0.7</v>
      </c>
      <c r="K78">
        <v>0.8</v>
      </c>
      <c r="L78">
        <v>0</v>
      </c>
      <c r="M78">
        <v>11</v>
      </c>
      <c r="N78" t="s">
        <v>9</v>
      </c>
      <c r="O78" s="21">
        <f t="shared" si="8"/>
        <v>0.47499999999999998</v>
      </c>
      <c r="P78">
        <f t="shared" si="9"/>
        <v>628.02499999999998</v>
      </c>
      <c r="Q78">
        <f t="shared" si="10"/>
        <v>5</v>
      </c>
      <c r="R78">
        <f t="shared" si="6"/>
        <v>7.8897756812198421E-7</v>
      </c>
    </row>
    <row r="79" spans="1:18">
      <c r="A79">
        <f t="shared" si="7"/>
        <v>623.5</v>
      </c>
      <c r="B79" t="s">
        <v>9</v>
      </c>
      <c r="C79">
        <v>1</v>
      </c>
      <c r="D79">
        <v>0</v>
      </c>
      <c r="E79">
        <v>519.5</v>
      </c>
      <c r="F79">
        <v>621.5</v>
      </c>
      <c r="G79">
        <v>625.5</v>
      </c>
      <c r="H79">
        <v>1740</v>
      </c>
      <c r="I79">
        <v>0.25</v>
      </c>
      <c r="J79">
        <v>0.55000000000000004</v>
      </c>
      <c r="K79">
        <v>0.5</v>
      </c>
      <c r="L79">
        <v>0</v>
      </c>
      <c r="M79">
        <v>1529</v>
      </c>
      <c r="N79" t="s">
        <v>9</v>
      </c>
      <c r="O79" s="21">
        <f t="shared" si="8"/>
        <v>0.4</v>
      </c>
      <c r="P79">
        <f t="shared" si="9"/>
        <v>623.1</v>
      </c>
      <c r="Q79">
        <f t="shared" si="10"/>
        <v>5</v>
      </c>
      <c r="R79">
        <f t="shared" si="6"/>
        <v>6.6058924560708156E-7</v>
      </c>
    </row>
    <row r="80" spans="1:18">
      <c r="A80">
        <f t="shared" si="7"/>
        <v>618.5</v>
      </c>
      <c r="B80" t="s">
        <v>9</v>
      </c>
      <c r="C80">
        <v>0</v>
      </c>
      <c r="D80">
        <v>0</v>
      </c>
      <c r="E80">
        <v>0</v>
      </c>
      <c r="F80">
        <v>616.5</v>
      </c>
      <c r="G80">
        <v>620.5</v>
      </c>
      <c r="H80">
        <v>1745</v>
      </c>
      <c r="I80">
        <v>0.25</v>
      </c>
      <c r="J80">
        <v>0.6</v>
      </c>
      <c r="K80">
        <v>0.65</v>
      </c>
      <c r="L80">
        <v>0</v>
      </c>
      <c r="M80">
        <v>60</v>
      </c>
      <c r="N80" t="s">
        <v>9</v>
      </c>
      <c r="O80" s="21">
        <f t="shared" si="8"/>
        <v>0.42499999999999999</v>
      </c>
      <c r="P80">
        <f t="shared" si="9"/>
        <v>618.07500000000005</v>
      </c>
      <c r="Q80">
        <f t="shared" si="10"/>
        <v>5</v>
      </c>
      <c r="R80">
        <f t="shared" si="6"/>
        <v>6.9785962348420785E-7</v>
      </c>
    </row>
    <row r="81" spans="1:18">
      <c r="A81">
        <f t="shared" si="7"/>
        <v>613.5</v>
      </c>
      <c r="B81" t="s">
        <v>9</v>
      </c>
      <c r="C81">
        <v>29</v>
      </c>
      <c r="D81">
        <v>0</v>
      </c>
      <c r="E81">
        <v>517.54999999999995</v>
      </c>
      <c r="F81">
        <v>611.5</v>
      </c>
      <c r="G81">
        <v>615.5</v>
      </c>
      <c r="H81">
        <v>1750</v>
      </c>
      <c r="I81">
        <v>0.3</v>
      </c>
      <c r="J81">
        <v>0.5</v>
      </c>
      <c r="K81">
        <v>0.38</v>
      </c>
      <c r="L81">
        <v>209</v>
      </c>
      <c r="M81">
        <v>6346</v>
      </c>
      <c r="N81" t="s">
        <v>9</v>
      </c>
      <c r="O81" s="21">
        <f t="shared" si="8"/>
        <v>0.4</v>
      </c>
      <c r="P81">
        <f t="shared" si="9"/>
        <v>613.1</v>
      </c>
      <c r="Q81">
        <f t="shared" si="10"/>
        <v>5</v>
      </c>
      <c r="R81">
        <f t="shared" si="6"/>
        <v>6.5306122448979595E-7</v>
      </c>
    </row>
    <row r="82" spans="1:18">
      <c r="A82">
        <f t="shared" si="7"/>
        <v>608.5</v>
      </c>
      <c r="B82" t="s">
        <v>9</v>
      </c>
      <c r="C82">
        <v>0</v>
      </c>
      <c r="D82">
        <v>0</v>
      </c>
      <c r="E82">
        <v>0</v>
      </c>
      <c r="F82">
        <v>606.5</v>
      </c>
      <c r="G82">
        <v>610.5</v>
      </c>
      <c r="H82">
        <v>1755</v>
      </c>
      <c r="I82">
        <v>0.3</v>
      </c>
      <c r="J82">
        <v>0.75</v>
      </c>
      <c r="K82">
        <v>0.85</v>
      </c>
      <c r="L82">
        <v>0</v>
      </c>
      <c r="M82">
        <v>10</v>
      </c>
      <c r="N82" t="s">
        <v>9</v>
      </c>
      <c r="O82" s="21">
        <f t="shared" si="8"/>
        <v>0.52500000000000002</v>
      </c>
      <c r="P82">
        <f t="shared" si="9"/>
        <v>607.97500000000002</v>
      </c>
      <c r="Q82">
        <f t="shared" si="10"/>
        <v>5</v>
      </c>
      <c r="R82">
        <f t="shared" si="6"/>
        <v>8.5226580953076676E-7</v>
      </c>
    </row>
    <row r="83" spans="1:18">
      <c r="A83">
        <f t="shared" si="7"/>
        <v>603.54999999999995</v>
      </c>
      <c r="B83" t="s">
        <v>9</v>
      </c>
      <c r="C83">
        <v>0</v>
      </c>
      <c r="D83">
        <v>0</v>
      </c>
      <c r="E83">
        <v>0</v>
      </c>
      <c r="F83">
        <v>601.6</v>
      </c>
      <c r="G83">
        <v>605.5</v>
      </c>
      <c r="H83">
        <v>1760</v>
      </c>
      <c r="I83">
        <v>0.3</v>
      </c>
      <c r="J83">
        <v>0.75</v>
      </c>
      <c r="K83">
        <v>0.8</v>
      </c>
      <c r="L83">
        <v>0</v>
      </c>
      <c r="M83">
        <v>1685</v>
      </c>
      <c r="N83" t="s">
        <v>9</v>
      </c>
      <c r="O83" s="21">
        <f t="shared" si="8"/>
        <v>0.52500000000000002</v>
      </c>
      <c r="P83">
        <f t="shared" si="9"/>
        <v>603.02499999999998</v>
      </c>
      <c r="Q83">
        <f t="shared" si="10"/>
        <v>5</v>
      </c>
      <c r="R83">
        <f t="shared" si="6"/>
        <v>8.4743026859504131E-7</v>
      </c>
    </row>
    <row r="84" spans="1:18">
      <c r="A84">
        <f t="shared" si="7"/>
        <v>598.54999999999995</v>
      </c>
      <c r="B84" t="s">
        <v>9</v>
      </c>
      <c r="C84">
        <v>0</v>
      </c>
      <c r="D84">
        <v>0</v>
      </c>
      <c r="E84">
        <v>0</v>
      </c>
      <c r="F84">
        <v>596.6</v>
      </c>
      <c r="G84">
        <v>600.5</v>
      </c>
      <c r="H84">
        <v>1765</v>
      </c>
      <c r="I84">
        <v>0.3</v>
      </c>
      <c r="J84">
        <v>0.75</v>
      </c>
      <c r="K84">
        <v>0.82</v>
      </c>
      <c r="L84">
        <v>0</v>
      </c>
      <c r="M84">
        <v>89</v>
      </c>
      <c r="N84" t="s">
        <v>9</v>
      </c>
      <c r="O84" s="21">
        <f t="shared" si="8"/>
        <v>0.52500000000000002</v>
      </c>
      <c r="P84">
        <f t="shared" si="9"/>
        <v>598.02499999999998</v>
      </c>
      <c r="Q84">
        <f t="shared" si="10"/>
        <v>5</v>
      </c>
      <c r="R84">
        <f t="shared" si="6"/>
        <v>8.4263576467189366E-7</v>
      </c>
    </row>
    <row r="85" spans="1:18">
      <c r="A85">
        <f t="shared" si="7"/>
        <v>593.4</v>
      </c>
      <c r="B85" t="s">
        <v>9</v>
      </c>
      <c r="C85">
        <v>0</v>
      </c>
      <c r="D85">
        <v>0</v>
      </c>
      <c r="E85">
        <v>0</v>
      </c>
      <c r="F85">
        <v>591.4</v>
      </c>
      <c r="G85">
        <v>595.4</v>
      </c>
      <c r="H85">
        <v>1770</v>
      </c>
      <c r="I85">
        <v>0.3</v>
      </c>
      <c r="J85">
        <v>0.75</v>
      </c>
      <c r="K85">
        <v>0.85</v>
      </c>
      <c r="L85">
        <v>0</v>
      </c>
      <c r="M85">
        <v>574</v>
      </c>
      <c r="N85" t="s">
        <v>9</v>
      </c>
      <c r="O85" s="21">
        <f t="shared" si="8"/>
        <v>0.52500000000000002</v>
      </c>
      <c r="P85">
        <f t="shared" si="9"/>
        <v>592.875</v>
      </c>
      <c r="Q85">
        <f t="shared" si="10"/>
        <v>5</v>
      </c>
      <c r="R85">
        <f t="shared" si="6"/>
        <v>8.3788183472182318E-7</v>
      </c>
    </row>
    <row r="86" spans="1:18">
      <c r="A86">
        <f t="shared" si="7"/>
        <v>588.5</v>
      </c>
      <c r="B86" t="s">
        <v>9</v>
      </c>
      <c r="C86">
        <v>0</v>
      </c>
      <c r="D86">
        <v>0</v>
      </c>
      <c r="E86">
        <v>479.82</v>
      </c>
      <c r="F86">
        <v>586.5</v>
      </c>
      <c r="G86">
        <v>590.5</v>
      </c>
      <c r="H86">
        <v>1775</v>
      </c>
      <c r="I86">
        <v>0.4</v>
      </c>
      <c r="J86">
        <v>0.8</v>
      </c>
      <c r="K86">
        <v>0.55000000000000004</v>
      </c>
      <c r="L86">
        <v>100</v>
      </c>
      <c r="M86">
        <v>4318</v>
      </c>
      <c r="N86" t="s">
        <v>9</v>
      </c>
      <c r="O86" s="21">
        <f t="shared" si="8"/>
        <v>0.60000000000000009</v>
      </c>
      <c r="P86">
        <f t="shared" si="9"/>
        <v>587.9</v>
      </c>
      <c r="Q86">
        <f t="shared" si="10"/>
        <v>5</v>
      </c>
      <c r="R86">
        <f t="shared" si="6"/>
        <v>9.5219202539178751E-7</v>
      </c>
    </row>
    <row r="87" spans="1:18">
      <c r="A87">
        <f t="shared" si="7"/>
        <v>583.5</v>
      </c>
      <c r="B87" t="s">
        <v>9</v>
      </c>
      <c r="C87">
        <v>0</v>
      </c>
      <c r="D87">
        <v>0</v>
      </c>
      <c r="E87">
        <v>0</v>
      </c>
      <c r="F87">
        <v>581.5</v>
      </c>
      <c r="G87">
        <v>585.5</v>
      </c>
      <c r="H87">
        <v>1780</v>
      </c>
      <c r="I87">
        <v>0.35</v>
      </c>
      <c r="J87">
        <v>0.8</v>
      </c>
      <c r="K87">
        <v>0.75</v>
      </c>
      <c r="L87">
        <v>0</v>
      </c>
      <c r="M87">
        <v>1016</v>
      </c>
      <c r="N87" t="s">
        <v>9</v>
      </c>
      <c r="O87" s="21">
        <f t="shared" si="8"/>
        <v>0.57499999999999996</v>
      </c>
      <c r="P87">
        <f t="shared" si="9"/>
        <v>582.92499999999995</v>
      </c>
      <c r="Q87">
        <f t="shared" si="10"/>
        <v>5</v>
      </c>
      <c r="R87">
        <f t="shared" si="6"/>
        <v>9.0739805580103527E-7</v>
      </c>
    </row>
    <row r="88" spans="1:18">
      <c r="A88">
        <f t="shared" si="7"/>
        <v>578.6</v>
      </c>
      <c r="B88" t="s">
        <v>9</v>
      </c>
      <c r="C88">
        <v>0</v>
      </c>
      <c r="D88">
        <v>0</v>
      </c>
      <c r="E88">
        <v>0</v>
      </c>
      <c r="F88">
        <v>576.6</v>
      </c>
      <c r="G88">
        <v>580.6</v>
      </c>
      <c r="H88">
        <v>1785</v>
      </c>
      <c r="I88">
        <v>0.35</v>
      </c>
      <c r="J88">
        <v>0.75</v>
      </c>
      <c r="K88">
        <v>0.85</v>
      </c>
      <c r="L88">
        <v>0</v>
      </c>
      <c r="M88">
        <v>373</v>
      </c>
      <c r="N88" t="s">
        <v>9</v>
      </c>
      <c r="O88" s="21">
        <f t="shared" si="8"/>
        <v>0.55000000000000004</v>
      </c>
      <c r="P88">
        <f t="shared" si="9"/>
        <v>578.05000000000007</v>
      </c>
      <c r="Q88">
        <f t="shared" si="10"/>
        <v>5</v>
      </c>
      <c r="R88">
        <f t="shared" si="6"/>
        <v>8.6309033417288485E-7</v>
      </c>
    </row>
    <row r="89" spans="1:18">
      <c r="A89">
        <f t="shared" si="7"/>
        <v>573.54999999999995</v>
      </c>
      <c r="B89" t="s">
        <v>9</v>
      </c>
      <c r="C89">
        <v>0</v>
      </c>
      <c r="D89">
        <v>0</v>
      </c>
      <c r="E89">
        <v>0</v>
      </c>
      <c r="F89">
        <v>571.6</v>
      </c>
      <c r="G89">
        <v>575.5</v>
      </c>
      <c r="H89">
        <v>1790</v>
      </c>
      <c r="I89">
        <v>0.35</v>
      </c>
      <c r="J89">
        <v>0.75</v>
      </c>
      <c r="K89">
        <v>0.5</v>
      </c>
      <c r="L89">
        <v>0</v>
      </c>
      <c r="M89">
        <v>1122</v>
      </c>
      <c r="N89" t="s">
        <v>9</v>
      </c>
      <c r="O89" s="21">
        <f t="shared" si="8"/>
        <v>0.55000000000000004</v>
      </c>
      <c r="P89">
        <f t="shared" si="9"/>
        <v>573</v>
      </c>
      <c r="Q89">
        <f t="shared" si="10"/>
        <v>5</v>
      </c>
      <c r="R89">
        <f t="shared" si="6"/>
        <v>8.5827533472738054E-7</v>
      </c>
    </row>
    <row r="90" spans="1:18">
      <c r="A90">
        <f t="shared" si="7"/>
        <v>568.54999999999995</v>
      </c>
      <c r="B90" t="s">
        <v>9</v>
      </c>
      <c r="C90">
        <v>0</v>
      </c>
      <c r="D90">
        <v>0</v>
      </c>
      <c r="E90">
        <v>0</v>
      </c>
      <c r="F90">
        <v>566.6</v>
      </c>
      <c r="G90">
        <v>570.5</v>
      </c>
      <c r="H90">
        <v>1795</v>
      </c>
      <c r="I90">
        <v>0.35</v>
      </c>
      <c r="J90">
        <v>0.8</v>
      </c>
      <c r="K90">
        <v>0.75</v>
      </c>
      <c r="L90">
        <v>0</v>
      </c>
      <c r="M90">
        <v>284</v>
      </c>
      <c r="N90" t="s">
        <v>9</v>
      </c>
      <c r="O90" s="21">
        <f t="shared" si="8"/>
        <v>0.57499999999999996</v>
      </c>
      <c r="P90">
        <f t="shared" si="9"/>
        <v>567.97499999999991</v>
      </c>
      <c r="Q90">
        <f t="shared" si="10"/>
        <v>5</v>
      </c>
      <c r="R90">
        <f t="shared" si="6"/>
        <v>8.922959939789418E-7</v>
      </c>
    </row>
    <row r="91" spans="1:18">
      <c r="A91">
        <f t="shared" si="7"/>
        <v>563.5</v>
      </c>
      <c r="B91" t="s">
        <v>9</v>
      </c>
      <c r="C91">
        <v>30</v>
      </c>
      <c r="D91">
        <v>0</v>
      </c>
      <c r="E91">
        <v>569.85</v>
      </c>
      <c r="F91">
        <v>561.5</v>
      </c>
      <c r="G91">
        <v>565.5</v>
      </c>
      <c r="H91">
        <v>1800</v>
      </c>
      <c r="I91">
        <v>0.4</v>
      </c>
      <c r="J91">
        <v>0.65</v>
      </c>
      <c r="K91">
        <v>0.5</v>
      </c>
      <c r="L91">
        <v>625</v>
      </c>
      <c r="M91">
        <v>8403</v>
      </c>
      <c r="N91" t="s">
        <v>9</v>
      </c>
      <c r="O91" s="21">
        <f t="shared" si="8"/>
        <v>0.52500000000000002</v>
      </c>
      <c r="P91">
        <f t="shared" si="9"/>
        <v>562.97500000000002</v>
      </c>
      <c r="Q91">
        <f t="shared" si="10"/>
        <v>5</v>
      </c>
      <c r="R91">
        <f t="shared" si="6"/>
        <v>8.1018518518518515E-7</v>
      </c>
    </row>
    <row r="92" spans="1:18">
      <c r="A92">
        <f t="shared" si="7"/>
        <v>558.6</v>
      </c>
      <c r="B92" t="s">
        <v>9</v>
      </c>
      <c r="C92">
        <v>0</v>
      </c>
      <c r="D92">
        <v>0</v>
      </c>
      <c r="E92">
        <v>0</v>
      </c>
      <c r="F92">
        <v>556.6</v>
      </c>
      <c r="G92">
        <v>560.6</v>
      </c>
      <c r="H92">
        <v>1805</v>
      </c>
      <c r="I92">
        <v>0.4</v>
      </c>
      <c r="J92">
        <v>0.8</v>
      </c>
      <c r="K92">
        <v>0.95</v>
      </c>
      <c r="L92">
        <v>0</v>
      </c>
      <c r="M92">
        <v>61</v>
      </c>
      <c r="N92" t="s">
        <v>9</v>
      </c>
      <c r="O92" s="21">
        <f t="shared" si="8"/>
        <v>0.60000000000000009</v>
      </c>
      <c r="P92">
        <f t="shared" si="9"/>
        <v>558</v>
      </c>
      <c r="Q92">
        <f t="shared" si="10"/>
        <v>5</v>
      </c>
      <c r="R92">
        <f t="shared" si="6"/>
        <v>9.2080324736611915E-7</v>
      </c>
    </row>
    <row r="93" spans="1:18">
      <c r="A93">
        <f t="shared" si="7"/>
        <v>553.70000000000005</v>
      </c>
      <c r="B93" t="s">
        <v>9</v>
      </c>
      <c r="C93">
        <v>0</v>
      </c>
      <c r="D93">
        <v>0</v>
      </c>
      <c r="E93">
        <v>0</v>
      </c>
      <c r="F93">
        <v>551.70000000000005</v>
      </c>
      <c r="G93">
        <v>555.70000000000005</v>
      </c>
      <c r="H93">
        <v>1810</v>
      </c>
      <c r="I93">
        <v>0.4</v>
      </c>
      <c r="J93">
        <v>0.85</v>
      </c>
      <c r="K93">
        <v>1</v>
      </c>
      <c r="L93">
        <v>0</v>
      </c>
      <c r="M93">
        <v>1447</v>
      </c>
      <c r="N93" t="s">
        <v>9</v>
      </c>
      <c r="O93" s="21">
        <f t="shared" si="8"/>
        <v>0.625</v>
      </c>
      <c r="P93">
        <f t="shared" si="9"/>
        <v>553.07500000000005</v>
      </c>
      <c r="Q93">
        <f t="shared" si="10"/>
        <v>5</v>
      </c>
      <c r="R93">
        <f t="shared" si="6"/>
        <v>9.5387808674948864E-7</v>
      </c>
    </row>
    <row r="94" spans="1:18">
      <c r="A94">
        <f t="shared" si="7"/>
        <v>548.5</v>
      </c>
      <c r="B94" t="s">
        <v>9</v>
      </c>
      <c r="C94">
        <v>0</v>
      </c>
      <c r="D94">
        <v>0</v>
      </c>
      <c r="E94">
        <v>0</v>
      </c>
      <c r="F94">
        <v>546.5</v>
      </c>
      <c r="G94">
        <v>550.5</v>
      </c>
      <c r="H94">
        <v>1815</v>
      </c>
      <c r="I94">
        <v>0.4</v>
      </c>
      <c r="J94">
        <v>0.8</v>
      </c>
      <c r="K94">
        <v>0.95</v>
      </c>
      <c r="L94">
        <v>0</v>
      </c>
      <c r="M94">
        <v>111</v>
      </c>
      <c r="N94" t="s">
        <v>9</v>
      </c>
      <c r="O94" s="21">
        <f t="shared" si="8"/>
        <v>0.60000000000000009</v>
      </c>
      <c r="P94">
        <f t="shared" si="9"/>
        <v>547.9</v>
      </c>
      <c r="Q94">
        <f t="shared" si="10"/>
        <v>5</v>
      </c>
      <c r="R94">
        <f t="shared" si="6"/>
        <v>9.1068460715342772E-7</v>
      </c>
    </row>
    <row r="95" spans="1:18">
      <c r="A95">
        <f t="shared" si="7"/>
        <v>543.65000000000009</v>
      </c>
      <c r="B95" t="s">
        <v>9</v>
      </c>
      <c r="C95">
        <v>0</v>
      </c>
      <c r="D95">
        <v>0</v>
      </c>
      <c r="E95">
        <v>0</v>
      </c>
      <c r="F95">
        <v>541.70000000000005</v>
      </c>
      <c r="G95">
        <v>545.6</v>
      </c>
      <c r="H95">
        <v>1820</v>
      </c>
      <c r="I95">
        <v>0.45</v>
      </c>
      <c r="J95">
        <v>0.85</v>
      </c>
      <c r="K95">
        <v>0.8</v>
      </c>
      <c r="L95">
        <v>0</v>
      </c>
      <c r="M95">
        <v>504</v>
      </c>
      <c r="N95" t="s">
        <v>9</v>
      </c>
      <c r="O95" s="21">
        <f t="shared" si="8"/>
        <v>0.65</v>
      </c>
      <c r="P95">
        <f t="shared" si="9"/>
        <v>543.00000000000011</v>
      </c>
      <c r="Q95">
        <f t="shared" si="10"/>
        <v>5</v>
      </c>
      <c r="R95">
        <f t="shared" si="6"/>
        <v>9.8116169544740967E-7</v>
      </c>
    </row>
    <row r="96" spans="1:18">
      <c r="A96">
        <f t="shared" si="7"/>
        <v>538.6</v>
      </c>
      <c r="B96" t="s">
        <v>9</v>
      </c>
      <c r="C96">
        <v>1</v>
      </c>
      <c r="D96">
        <v>0</v>
      </c>
      <c r="E96">
        <v>541.25</v>
      </c>
      <c r="F96">
        <v>536.6</v>
      </c>
      <c r="G96">
        <v>540.6</v>
      </c>
      <c r="H96">
        <v>1825</v>
      </c>
      <c r="I96">
        <v>0.45</v>
      </c>
      <c r="J96">
        <v>0.65</v>
      </c>
      <c r="K96">
        <v>0.7</v>
      </c>
      <c r="L96">
        <v>0</v>
      </c>
      <c r="M96">
        <v>5236</v>
      </c>
      <c r="N96" t="s">
        <v>9</v>
      </c>
      <c r="O96" s="21">
        <f t="shared" si="8"/>
        <v>0.55000000000000004</v>
      </c>
      <c r="P96">
        <f t="shared" si="9"/>
        <v>538.05000000000007</v>
      </c>
      <c r="Q96">
        <f t="shared" si="10"/>
        <v>5</v>
      </c>
      <c r="R96">
        <f t="shared" si="6"/>
        <v>8.2567085757177704E-7</v>
      </c>
    </row>
    <row r="97" spans="1:18">
      <c r="A97">
        <f t="shared" si="7"/>
        <v>533.70000000000005</v>
      </c>
      <c r="B97" t="s">
        <v>9</v>
      </c>
      <c r="C97">
        <v>0</v>
      </c>
      <c r="D97">
        <v>0</v>
      </c>
      <c r="E97">
        <v>0</v>
      </c>
      <c r="F97">
        <v>531.70000000000005</v>
      </c>
      <c r="G97">
        <v>535.70000000000005</v>
      </c>
      <c r="H97">
        <v>1830</v>
      </c>
      <c r="I97">
        <v>0.45</v>
      </c>
      <c r="J97">
        <v>0.9</v>
      </c>
      <c r="K97">
        <v>0.8</v>
      </c>
      <c r="L97">
        <v>0</v>
      </c>
      <c r="M97">
        <v>423</v>
      </c>
      <c r="N97" t="s">
        <v>9</v>
      </c>
      <c r="O97" s="21">
        <f t="shared" si="8"/>
        <v>0.67500000000000004</v>
      </c>
      <c r="P97">
        <f t="shared" si="9"/>
        <v>533.02500000000009</v>
      </c>
      <c r="Q97">
        <f t="shared" si="10"/>
        <v>5</v>
      </c>
      <c r="R97">
        <f t="shared" si="6"/>
        <v>1.0077936038699275E-6</v>
      </c>
    </row>
    <row r="98" spans="1:18">
      <c r="A98">
        <f t="shared" si="7"/>
        <v>528.6</v>
      </c>
      <c r="B98" t="s">
        <v>9</v>
      </c>
      <c r="C98">
        <v>0</v>
      </c>
      <c r="D98">
        <v>0</v>
      </c>
      <c r="E98">
        <v>0</v>
      </c>
      <c r="F98">
        <v>526.6</v>
      </c>
      <c r="G98">
        <v>530.6</v>
      </c>
      <c r="H98">
        <v>1835</v>
      </c>
      <c r="I98">
        <v>0.5</v>
      </c>
      <c r="J98">
        <v>0.9</v>
      </c>
      <c r="K98">
        <v>0.85</v>
      </c>
      <c r="L98">
        <v>0</v>
      </c>
      <c r="M98">
        <v>160</v>
      </c>
      <c r="N98" t="s">
        <v>9</v>
      </c>
      <c r="O98" s="21">
        <f t="shared" si="8"/>
        <v>0.7</v>
      </c>
      <c r="P98">
        <f t="shared" si="9"/>
        <v>527.9</v>
      </c>
      <c r="Q98">
        <f t="shared" si="10"/>
        <v>5</v>
      </c>
      <c r="R98">
        <f t="shared" si="6"/>
        <v>1.039431579416285E-6</v>
      </c>
    </row>
    <row r="99" spans="1:18">
      <c r="A99">
        <f t="shared" si="7"/>
        <v>523.65000000000009</v>
      </c>
      <c r="B99" t="s">
        <v>9</v>
      </c>
      <c r="C99">
        <v>10</v>
      </c>
      <c r="D99">
        <v>0</v>
      </c>
      <c r="E99">
        <v>501</v>
      </c>
      <c r="F99">
        <v>521.70000000000005</v>
      </c>
      <c r="G99">
        <v>525.6</v>
      </c>
      <c r="H99">
        <v>1840</v>
      </c>
      <c r="I99">
        <v>0.5</v>
      </c>
      <c r="J99">
        <v>0.85</v>
      </c>
      <c r="K99">
        <v>0.82</v>
      </c>
      <c r="L99">
        <v>0</v>
      </c>
      <c r="M99">
        <v>444</v>
      </c>
      <c r="N99" t="s">
        <v>9</v>
      </c>
      <c r="O99" s="21">
        <f t="shared" si="8"/>
        <v>0.67500000000000004</v>
      </c>
      <c r="P99">
        <f t="shared" si="9"/>
        <v>522.97500000000014</v>
      </c>
      <c r="Q99">
        <f t="shared" si="10"/>
        <v>5</v>
      </c>
      <c r="R99">
        <f t="shared" si="6"/>
        <v>9.9686909262759916E-7</v>
      </c>
    </row>
    <row r="100" spans="1:18">
      <c r="A100">
        <f t="shared" si="7"/>
        <v>518.65000000000009</v>
      </c>
      <c r="B100" t="s">
        <v>9</v>
      </c>
      <c r="C100">
        <v>0</v>
      </c>
      <c r="D100">
        <v>0</v>
      </c>
      <c r="E100">
        <v>0</v>
      </c>
      <c r="F100">
        <v>516.70000000000005</v>
      </c>
      <c r="G100">
        <v>520.6</v>
      </c>
      <c r="H100">
        <v>1845</v>
      </c>
      <c r="I100">
        <v>0.5</v>
      </c>
      <c r="J100">
        <v>0.95</v>
      </c>
      <c r="K100">
        <v>1.05</v>
      </c>
      <c r="L100">
        <v>0</v>
      </c>
      <c r="M100">
        <v>323</v>
      </c>
      <c r="N100" t="s">
        <v>9</v>
      </c>
      <c r="O100" s="21">
        <f t="shared" si="8"/>
        <v>0.72499999999999998</v>
      </c>
      <c r="P100">
        <f t="shared" si="9"/>
        <v>517.92500000000007</v>
      </c>
      <c r="Q100">
        <f t="shared" si="10"/>
        <v>5</v>
      </c>
      <c r="R100">
        <f t="shared" si="6"/>
        <v>1.0649157982094726E-6</v>
      </c>
    </row>
    <row r="101" spans="1:18">
      <c r="A101">
        <f t="shared" si="7"/>
        <v>513.79999999999995</v>
      </c>
      <c r="B101" t="s">
        <v>9</v>
      </c>
      <c r="C101">
        <v>3</v>
      </c>
      <c r="D101">
        <v>0</v>
      </c>
      <c r="E101">
        <v>516.45000000000005</v>
      </c>
      <c r="F101">
        <v>511.8</v>
      </c>
      <c r="G101">
        <v>515.79999999999995</v>
      </c>
      <c r="H101">
        <v>1850</v>
      </c>
      <c r="I101">
        <v>0.55000000000000004</v>
      </c>
      <c r="J101">
        <v>0.8</v>
      </c>
      <c r="K101">
        <v>0.7</v>
      </c>
      <c r="L101">
        <v>342</v>
      </c>
      <c r="M101">
        <v>5479</v>
      </c>
      <c r="N101" t="s">
        <v>9</v>
      </c>
      <c r="O101" s="21">
        <f t="shared" si="8"/>
        <v>0.67500000000000004</v>
      </c>
      <c r="P101">
        <f t="shared" si="9"/>
        <v>513.125</v>
      </c>
      <c r="Q101">
        <f t="shared" si="10"/>
        <v>5</v>
      </c>
      <c r="R101">
        <f t="shared" ref="R101:R164" si="11">O101*Q101/H101^2</f>
        <v>9.8612125639152658E-7</v>
      </c>
    </row>
    <row r="102" spans="1:18">
      <c r="A102">
        <f t="shared" si="7"/>
        <v>508.8</v>
      </c>
      <c r="B102" t="s">
        <v>9</v>
      </c>
      <c r="C102">
        <v>0</v>
      </c>
      <c r="D102">
        <v>0</v>
      </c>
      <c r="E102">
        <v>0</v>
      </c>
      <c r="F102">
        <v>506.8</v>
      </c>
      <c r="G102">
        <v>510.8</v>
      </c>
      <c r="H102">
        <v>1855</v>
      </c>
      <c r="I102">
        <v>0.55000000000000004</v>
      </c>
      <c r="J102">
        <v>0.95</v>
      </c>
      <c r="K102">
        <v>1.05</v>
      </c>
      <c r="L102">
        <v>0</v>
      </c>
      <c r="M102">
        <v>281</v>
      </c>
      <c r="N102" t="s">
        <v>9</v>
      </c>
      <c r="O102" s="21">
        <f t="shared" si="8"/>
        <v>0.75</v>
      </c>
      <c r="P102">
        <f t="shared" si="9"/>
        <v>508.05</v>
      </c>
      <c r="Q102">
        <f t="shared" si="10"/>
        <v>5</v>
      </c>
      <c r="R102">
        <f t="shared" si="11"/>
        <v>1.0897915592011101E-6</v>
      </c>
    </row>
    <row r="103" spans="1:18">
      <c r="A103">
        <f t="shared" si="7"/>
        <v>503.9</v>
      </c>
      <c r="B103" t="s">
        <v>9</v>
      </c>
      <c r="C103">
        <v>0</v>
      </c>
      <c r="D103">
        <v>0</v>
      </c>
      <c r="E103">
        <v>0</v>
      </c>
      <c r="F103">
        <v>501.9</v>
      </c>
      <c r="G103">
        <v>505.9</v>
      </c>
      <c r="H103">
        <v>1860</v>
      </c>
      <c r="I103">
        <v>0.55000000000000004</v>
      </c>
      <c r="J103">
        <v>0.95</v>
      </c>
      <c r="K103">
        <v>0.6</v>
      </c>
      <c r="L103">
        <v>0</v>
      </c>
      <c r="M103">
        <v>968</v>
      </c>
      <c r="N103" t="s">
        <v>9</v>
      </c>
      <c r="O103" s="21">
        <f t="shared" si="8"/>
        <v>0.75</v>
      </c>
      <c r="P103">
        <f t="shared" si="9"/>
        <v>503.15</v>
      </c>
      <c r="Q103">
        <f t="shared" si="10"/>
        <v>5</v>
      </c>
      <c r="R103">
        <f t="shared" si="11"/>
        <v>1.0839403399236905E-6</v>
      </c>
    </row>
    <row r="104" spans="1:18">
      <c r="A104">
        <f t="shared" si="7"/>
        <v>498.75</v>
      </c>
      <c r="B104" t="s">
        <v>9</v>
      </c>
      <c r="C104">
        <v>0</v>
      </c>
      <c r="D104">
        <v>0</v>
      </c>
      <c r="E104">
        <v>0</v>
      </c>
      <c r="F104">
        <v>496.8</v>
      </c>
      <c r="G104">
        <v>500.7</v>
      </c>
      <c r="H104">
        <v>1865</v>
      </c>
      <c r="I104">
        <v>0.6</v>
      </c>
      <c r="J104">
        <v>1</v>
      </c>
      <c r="K104">
        <v>0.9</v>
      </c>
      <c r="L104">
        <v>0</v>
      </c>
      <c r="M104">
        <v>136</v>
      </c>
      <c r="N104" t="s">
        <v>9</v>
      </c>
      <c r="O104" s="21">
        <f t="shared" si="8"/>
        <v>0.8</v>
      </c>
      <c r="P104">
        <f t="shared" si="9"/>
        <v>497.95</v>
      </c>
      <c r="Q104">
        <f t="shared" si="10"/>
        <v>5</v>
      </c>
      <c r="R104">
        <f t="shared" si="11"/>
        <v>1.150011859497301E-6</v>
      </c>
    </row>
    <row r="105" spans="1:18">
      <c r="A105">
        <f t="shared" si="7"/>
        <v>493.85</v>
      </c>
      <c r="B105" t="s">
        <v>9</v>
      </c>
      <c r="C105">
        <v>0</v>
      </c>
      <c r="D105">
        <v>0</v>
      </c>
      <c r="E105">
        <v>0</v>
      </c>
      <c r="F105">
        <v>492</v>
      </c>
      <c r="G105">
        <v>495.7</v>
      </c>
      <c r="H105">
        <v>1870</v>
      </c>
      <c r="I105">
        <v>0.6</v>
      </c>
      <c r="J105">
        <v>1.05</v>
      </c>
      <c r="K105">
        <v>0.75</v>
      </c>
      <c r="L105">
        <v>0</v>
      </c>
      <c r="M105">
        <v>784</v>
      </c>
      <c r="N105" t="s">
        <v>9</v>
      </c>
      <c r="O105" s="21">
        <f t="shared" si="8"/>
        <v>0.82499999999999996</v>
      </c>
      <c r="P105">
        <f t="shared" si="9"/>
        <v>493.02500000000003</v>
      </c>
      <c r="Q105">
        <f t="shared" si="10"/>
        <v>5</v>
      </c>
      <c r="R105">
        <f t="shared" si="11"/>
        <v>1.1796162315193458E-6</v>
      </c>
    </row>
    <row r="106" spans="1:18">
      <c r="A106">
        <f t="shared" si="7"/>
        <v>488.9</v>
      </c>
      <c r="B106" t="s">
        <v>9</v>
      </c>
      <c r="C106">
        <v>1</v>
      </c>
      <c r="D106">
        <v>0</v>
      </c>
      <c r="E106">
        <v>491.65</v>
      </c>
      <c r="F106">
        <v>486.9</v>
      </c>
      <c r="G106">
        <v>490.9</v>
      </c>
      <c r="H106">
        <v>1875</v>
      </c>
      <c r="I106">
        <v>0.6</v>
      </c>
      <c r="J106">
        <v>0.9</v>
      </c>
      <c r="K106">
        <v>0.75</v>
      </c>
      <c r="L106">
        <v>142</v>
      </c>
      <c r="M106">
        <v>5700</v>
      </c>
      <c r="N106" t="s">
        <v>9</v>
      </c>
      <c r="O106" s="21">
        <f t="shared" si="8"/>
        <v>0.75</v>
      </c>
      <c r="P106">
        <f t="shared" si="9"/>
        <v>488.15</v>
      </c>
      <c r="Q106">
        <f t="shared" si="10"/>
        <v>5</v>
      </c>
      <c r="R106">
        <f t="shared" si="11"/>
        <v>1.0666666666666667E-6</v>
      </c>
    </row>
    <row r="107" spans="1:18">
      <c r="A107">
        <f t="shared" si="7"/>
        <v>484</v>
      </c>
      <c r="B107" t="s">
        <v>9</v>
      </c>
      <c r="C107">
        <v>0</v>
      </c>
      <c r="D107">
        <v>0</v>
      </c>
      <c r="E107">
        <v>0</v>
      </c>
      <c r="F107">
        <v>482</v>
      </c>
      <c r="G107">
        <v>486</v>
      </c>
      <c r="H107">
        <v>1880</v>
      </c>
      <c r="I107">
        <v>0.65</v>
      </c>
      <c r="J107">
        <v>1.05</v>
      </c>
      <c r="K107">
        <v>0.85</v>
      </c>
      <c r="L107">
        <v>0</v>
      </c>
      <c r="M107">
        <v>1270</v>
      </c>
      <c r="N107" t="s">
        <v>9</v>
      </c>
      <c r="O107" s="21">
        <f t="shared" si="8"/>
        <v>0.85000000000000009</v>
      </c>
      <c r="P107">
        <f t="shared" si="9"/>
        <v>483.15</v>
      </c>
      <c r="Q107">
        <f t="shared" si="10"/>
        <v>5</v>
      </c>
      <c r="R107">
        <f t="shared" si="11"/>
        <v>1.20246717971933E-6</v>
      </c>
    </row>
    <row r="108" spans="1:18">
      <c r="A108">
        <f t="shared" si="7"/>
        <v>478.85</v>
      </c>
      <c r="B108" t="s">
        <v>9</v>
      </c>
      <c r="C108">
        <v>0</v>
      </c>
      <c r="D108">
        <v>0</v>
      </c>
      <c r="E108">
        <v>0</v>
      </c>
      <c r="F108">
        <v>476.9</v>
      </c>
      <c r="G108">
        <v>480.8</v>
      </c>
      <c r="H108">
        <v>1885</v>
      </c>
      <c r="I108">
        <v>0.65</v>
      </c>
      <c r="J108">
        <v>1.1000000000000001</v>
      </c>
      <c r="K108">
        <v>0.85</v>
      </c>
      <c r="L108">
        <v>0</v>
      </c>
      <c r="M108">
        <v>113</v>
      </c>
      <c r="N108" t="s">
        <v>9</v>
      </c>
      <c r="O108" s="21">
        <f t="shared" si="8"/>
        <v>0.875</v>
      </c>
      <c r="P108">
        <f t="shared" si="9"/>
        <v>477.97500000000002</v>
      </c>
      <c r="Q108">
        <f t="shared" si="10"/>
        <v>5</v>
      </c>
      <c r="R108">
        <f t="shared" si="11"/>
        <v>1.231275812817933E-6</v>
      </c>
    </row>
    <row r="109" spans="1:18">
      <c r="A109">
        <f t="shared" si="7"/>
        <v>474</v>
      </c>
      <c r="B109" t="s">
        <v>9</v>
      </c>
      <c r="C109">
        <v>0</v>
      </c>
      <c r="D109">
        <v>0</v>
      </c>
      <c r="E109">
        <v>0</v>
      </c>
      <c r="F109">
        <v>472</v>
      </c>
      <c r="G109">
        <v>476</v>
      </c>
      <c r="H109">
        <v>1890</v>
      </c>
      <c r="I109">
        <v>0.7</v>
      </c>
      <c r="J109">
        <v>1.1000000000000001</v>
      </c>
      <c r="K109">
        <v>1.2</v>
      </c>
      <c r="L109">
        <v>0</v>
      </c>
      <c r="M109">
        <v>1023</v>
      </c>
      <c r="N109" t="s">
        <v>9</v>
      </c>
      <c r="O109" s="21">
        <f t="shared" si="8"/>
        <v>0.9</v>
      </c>
      <c r="P109">
        <f t="shared" si="9"/>
        <v>473.1</v>
      </c>
      <c r="Q109">
        <f t="shared" si="10"/>
        <v>5</v>
      </c>
      <c r="R109">
        <f t="shared" si="11"/>
        <v>1.2597631645250694E-6</v>
      </c>
    </row>
    <row r="110" spans="1:18">
      <c r="A110">
        <f t="shared" si="7"/>
        <v>469</v>
      </c>
      <c r="B110" t="s">
        <v>9</v>
      </c>
      <c r="C110">
        <v>0</v>
      </c>
      <c r="D110">
        <v>0</v>
      </c>
      <c r="E110">
        <v>0</v>
      </c>
      <c r="F110">
        <v>467</v>
      </c>
      <c r="G110">
        <v>471</v>
      </c>
      <c r="H110">
        <v>1895</v>
      </c>
      <c r="I110">
        <v>0.7</v>
      </c>
      <c r="J110">
        <v>1.1499999999999999</v>
      </c>
      <c r="K110">
        <v>1.1000000000000001</v>
      </c>
      <c r="L110">
        <v>0</v>
      </c>
      <c r="M110">
        <v>21</v>
      </c>
      <c r="N110" t="s">
        <v>9</v>
      </c>
      <c r="O110" s="21">
        <f t="shared" si="8"/>
        <v>0.92499999999999993</v>
      </c>
      <c r="P110">
        <f t="shared" si="9"/>
        <v>468.07499999999999</v>
      </c>
      <c r="Q110">
        <f t="shared" si="10"/>
        <v>5</v>
      </c>
      <c r="R110">
        <f t="shared" si="11"/>
        <v>1.2879331110198343E-6</v>
      </c>
    </row>
    <row r="111" spans="1:18">
      <c r="A111">
        <f t="shared" si="7"/>
        <v>463.95</v>
      </c>
      <c r="B111" t="s">
        <v>9</v>
      </c>
      <c r="C111">
        <v>56</v>
      </c>
      <c r="D111">
        <v>0</v>
      </c>
      <c r="E111">
        <v>497</v>
      </c>
      <c r="F111">
        <v>462</v>
      </c>
      <c r="G111">
        <v>465.9</v>
      </c>
      <c r="H111">
        <v>1900</v>
      </c>
      <c r="I111">
        <v>0.7</v>
      </c>
      <c r="J111">
        <v>1</v>
      </c>
      <c r="K111">
        <v>0.8</v>
      </c>
      <c r="L111">
        <v>28</v>
      </c>
      <c r="M111">
        <v>21940</v>
      </c>
      <c r="N111" t="s">
        <v>9</v>
      </c>
      <c r="O111" s="21">
        <f t="shared" si="8"/>
        <v>0.85</v>
      </c>
      <c r="P111">
        <f t="shared" si="9"/>
        <v>463.09999999999997</v>
      </c>
      <c r="Q111">
        <f t="shared" si="10"/>
        <v>5</v>
      </c>
      <c r="R111">
        <f t="shared" si="11"/>
        <v>1.1772853185595568E-6</v>
      </c>
    </row>
    <row r="112" spans="1:18">
      <c r="A112">
        <f t="shared" si="7"/>
        <v>458.95</v>
      </c>
      <c r="B112" t="s">
        <v>9</v>
      </c>
      <c r="C112">
        <v>0</v>
      </c>
      <c r="D112">
        <v>0</v>
      </c>
      <c r="E112">
        <v>0</v>
      </c>
      <c r="F112">
        <v>457</v>
      </c>
      <c r="G112">
        <v>460.9</v>
      </c>
      <c r="H112">
        <v>1905</v>
      </c>
      <c r="I112">
        <v>0.75</v>
      </c>
      <c r="J112">
        <v>1.1499999999999999</v>
      </c>
      <c r="K112">
        <v>0.94</v>
      </c>
      <c r="L112">
        <v>1</v>
      </c>
      <c r="M112">
        <v>1660</v>
      </c>
      <c r="N112" t="s">
        <v>9</v>
      </c>
      <c r="O112" s="21">
        <f t="shared" si="8"/>
        <v>0.95</v>
      </c>
      <c r="P112">
        <f t="shared" si="9"/>
        <v>458</v>
      </c>
      <c r="Q112">
        <f t="shared" si="10"/>
        <v>5</v>
      </c>
      <c r="R112">
        <f t="shared" si="11"/>
        <v>1.3088915066719023E-6</v>
      </c>
    </row>
    <row r="113" spans="1:18">
      <c r="A113">
        <f t="shared" si="7"/>
        <v>454.1</v>
      </c>
      <c r="B113" t="s">
        <v>9</v>
      </c>
      <c r="C113">
        <v>1</v>
      </c>
      <c r="D113">
        <v>0</v>
      </c>
      <c r="E113">
        <v>453.12</v>
      </c>
      <c r="F113">
        <v>452.1</v>
      </c>
      <c r="G113">
        <v>456.1</v>
      </c>
      <c r="H113">
        <v>1910</v>
      </c>
      <c r="I113">
        <v>0.8</v>
      </c>
      <c r="J113">
        <v>1.2</v>
      </c>
      <c r="K113">
        <v>1.1000000000000001</v>
      </c>
      <c r="L113">
        <v>1</v>
      </c>
      <c r="M113">
        <v>379</v>
      </c>
      <c r="N113" t="s">
        <v>9</v>
      </c>
      <c r="O113" s="21">
        <f t="shared" si="8"/>
        <v>1</v>
      </c>
      <c r="P113">
        <f t="shared" si="9"/>
        <v>453.1</v>
      </c>
      <c r="Q113">
        <f t="shared" si="10"/>
        <v>5</v>
      </c>
      <c r="R113">
        <f t="shared" si="11"/>
        <v>1.3705764644609522E-6</v>
      </c>
    </row>
    <row r="114" spans="1:18">
      <c r="A114">
        <f t="shared" si="7"/>
        <v>449</v>
      </c>
      <c r="B114" t="s">
        <v>9</v>
      </c>
      <c r="C114">
        <v>0</v>
      </c>
      <c r="D114">
        <v>0</v>
      </c>
      <c r="E114">
        <v>0</v>
      </c>
      <c r="F114">
        <v>447</v>
      </c>
      <c r="G114">
        <v>451</v>
      </c>
      <c r="H114">
        <v>1915</v>
      </c>
      <c r="I114">
        <v>0.8</v>
      </c>
      <c r="J114">
        <v>1.25</v>
      </c>
      <c r="K114">
        <v>1.05</v>
      </c>
      <c r="L114">
        <v>0</v>
      </c>
      <c r="M114">
        <v>35</v>
      </c>
      <c r="N114" t="s">
        <v>9</v>
      </c>
      <c r="O114" s="21">
        <f t="shared" si="8"/>
        <v>1.0249999999999999</v>
      </c>
      <c r="P114">
        <f t="shared" si="9"/>
        <v>447.97500000000002</v>
      </c>
      <c r="Q114">
        <f t="shared" si="10"/>
        <v>5</v>
      </c>
      <c r="R114">
        <f t="shared" si="11"/>
        <v>1.3975144693876161E-6</v>
      </c>
    </row>
    <row r="115" spans="1:18">
      <c r="A115">
        <f t="shared" si="7"/>
        <v>444.05</v>
      </c>
      <c r="B115" t="s">
        <v>9</v>
      </c>
      <c r="C115">
        <v>7</v>
      </c>
      <c r="D115">
        <v>0</v>
      </c>
      <c r="E115">
        <v>462</v>
      </c>
      <c r="F115">
        <v>442.1</v>
      </c>
      <c r="G115">
        <v>446</v>
      </c>
      <c r="H115">
        <v>1920</v>
      </c>
      <c r="I115">
        <v>0.8</v>
      </c>
      <c r="J115">
        <v>1.25</v>
      </c>
      <c r="K115">
        <v>1.01</v>
      </c>
      <c r="L115">
        <v>0</v>
      </c>
      <c r="M115">
        <v>182</v>
      </c>
      <c r="N115" t="s">
        <v>9</v>
      </c>
      <c r="O115" s="21">
        <f t="shared" si="8"/>
        <v>1.0249999999999999</v>
      </c>
      <c r="P115">
        <f t="shared" si="9"/>
        <v>443.02500000000003</v>
      </c>
      <c r="Q115">
        <f t="shared" si="10"/>
        <v>5</v>
      </c>
      <c r="R115">
        <f t="shared" si="11"/>
        <v>1.3902452256944445E-6</v>
      </c>
    </row>
    <row r="116" spans="1:18">
      <c r="A116">
        <f t="shared" si="7"/>
        <v>439.15</v>
      </c>
      <c r="B116" t="s">
        <v>9</v>
      </c>
      <c r="C116">
        <v>0</v>
      </c>
      <c r="D116">
        <v>0</v>
      </c>
      <c r="E116">
        <v>0</v>
      </c>
      <c r="F116">
        <v>437.3</v>
      </c>
      <c r="G116">
        <v>441</v>
      </c>
      <c r="H116">
        <v>1925</v>
      </c>
      <c r="I116">
        <v>0.8</v>
      </c>
      <c r="J116">
        <v>1.2</v>
      </c>
      <c r="K116">
        <v>0.9</v>
      </c>
      <c r="L116">
        <v>0</v>
      </c>
      <c r="M116">
        <v>7185</v>
      </c>
      <c r="N116" t="s">
        <v>9</v>
      </c>
      <c r="O116" s="21">
        <f t="shared" si="8"/>
        <v>1</v>
      </c>
      <c r="P116">
        <f t="shared" si="9"/>
        <v>438.15</v>
      </c>
      <c r="Q116">
        <f t="shared" si="10"/>
        <v>5</v>
      </c>
      <c r="R116">
        <f t="shared" si="11"/>
        <v>1.3493000505987518E-6</v>
      </c>
    </row>
    <row r="117" spans="1:18">
      <c r="A117">
        <f t="shared" si="7"/>
        <v>434.1</v>
      </c>
      <c r="B117" t="s">
        <v>9</v>
      </c>
      <c r="C117">
        <v>0</v>
      </c>
      <c r="D117">
        <v>0</v>
      </c>
      <c r="E117">
        <v>0</v>
      </c>
      <c r="F117">
        <v>432.1</v>
      </c>
      <c r="G117">
        <v>436.1</v>
      </c>
      <c r="H117">
        <v>1930</v>
      </c>
      <c r="I117">
        <v>0.85</v>
      </c>
      <c r="J117">
        <v>1.3</v>
      </c>
      <c r="K117">
        <v>1.1000000000000001</v>
      </c>
      <c r="L117">
        <v>0</v>
      </c>
      <c r="M117">
        <v>741</v>
      </c>
      <c r="N117" t="s">
        <v>9</v>
      </c>
      <c r="O117" s="21">
        <f t="shared" si="8"/>
        <v>1.075</v>
      </c>
      <c r="P117">
        <f t="shared" si="9"/>
        <v>433.02500000000003</v>
      </c>
      <c r="Q117">
        <f t="shared" si="10"/>
        <v>5</v>
      </c>
      <c r="R117">
        <f t="shared" si="11"/>
        <v>1.4429917581680045E-6</v>
      </c>
    </row>
    <row r="118" spans="1:18">
      <c r="A118">
        <f t="shared" si="7"/>
        <v>429.15</v>
      </c>
      <c r="B118" t="s">
        <v>9</v>
      </c>
      <c r="C118">
        <v>0</v>
      </c>
      <c r="D118">
        <v>0</v>
      </c>
      <c r="E118">
        <v>0</v>
      </c>
      <c r="F118">
        <v>427.2</v>
      </c>
      <c r="G118">
        <v>431.1</v>
      </c>
      <c r="H118">
        <v>1935</v>
      </c>
      <c r="I118">
        <v>0.9</v>
      </c>
      <c r="J118">
        <v>1.3</v>
      </c>
      <c r="K118">
        <v>1.1000000000000001</v>
      </c>
      <c r="L118">
        <v>0</v>
      </c>
      <c r="M118">
        <v>5011</v>
      </c>
      <c r="N118" t="s">
        <v>9</v>
      </c>
      <c r="O118" s="21">
        <f t="shared" si="8"/>
        <v>1.1000000000000001</v>
      </c>
      <c r="P118">
        <f t="shared" si="9"/>
        <v>428.04999999999995</v>
      </c>
      <c r="Q118">
        <f t="shared" si="10"/>
        <v>5</v>
      </c>
      <c r="R118">
        <f t="shared" si="11"/>
        <v>1.4689288170449159E-6</v>
      </c>
    </row>
    <row r="119" spans="1:18">
      <c r="A119">
        <f t="shared" si="7"/>
        <v>424.35</v>
      </c>
      <c r="B119" t="s">
        <v>9</v>
      </c>
      <c r="C119">
        <v>0</v>
      </c>
      <c r="D119">
        <v>0</v>
      </c>
      <c r="E119">
        <v>0</v>
      </c>
      <c r="F119">
        <v>422.4</v>
      </c>
      <c r="G119">
        <v>426.3</v>
      </c>
      <c r="H119">
        <v>1940</v>
      </c>
      <c r="I119">
        <v>0.9</v>
      </c>
      <c r="J119">
        <v>1.35</v>
      </c>
      <c r="K119">
        <v>1.1000000000000001</v>
      </c>
      <c r="L119">
        <v>0</v>
      </c>
      <c r="M119">
        <v>35</v>
      </c>
      <c r="N119" t="s">
        <v>9</v>
      </c>
      <c r="O119" s="21">
        <f t="shared" si="8"/>
        <v>1.125</v>
      </c>
      <c r="P119">
        <f t="shared" si="9"/>
        <v>423.22500000000002</v>
      </c>
      <c r="Q119">
        <f t="shared" si="10"/>
        <v>5</v>
      </c>
      <c r="R119">
        <f t="shared" si="11"/>
        <v>1.4945796577744713E-6</v>
      </c>
    </row>
    <row r="120" spans="1:18">
      <c r="A120">
        <f t="shared" si="7"/>
        <v>419.2</v>
      </c>
      <c r="B120" t="s">
        <v>9</v>
      </c>
      <c r="C120">
        <v>0</v>
      </c>
      <c r="D120">
        <v>0</v>
      </c>
      <c r="E120">
        <v>0</v>
      </c>
      <c r="F120">
        <v>417.2</v>
      </c>
      <c r="G120">
        <v>421.2</v>
      </c>
      <c r="H120">
        <v>1945</v>
      </c>
      <c r="I120">
        <v>0.95</v>
      </c>
      <c r="J120">
        <v>1.4</v>
      </c>
      <c r="K120">
        <v>1.35</v>
      </c>
      <c r="L120">
        <v>0</v>
      </c>
      <c r="M120">
        <v>15</v>
      </c>
      <c r="N120" t="s">
        <v>9</v>
      </c>
      <c r="O120" s="21">
        <f t="shared" si="8"/>
        <v>1.1749999999999998</v>
      </c>
      <c r="P120">
        <f t="shared" si="9"/>
        <v>418.02499999999998</v>
      </c>
      <c r="Q120">
        <f t="shared" si="10"/>
        <v>5</v>
      </c>
      <c r="R120">
        <f t="shared" si="11"/>
        <v>1.5529900013877781E-6</v>
      </c>
    </row>
    <row r="121" spans="1:18">
      <c r="A121">
        <f t="shared" si="7"/>
        <v>414.25</v>
      </c>
      <c r="B121" t="s">
        <v>9</v>
      </c>
      <c r="C121">
        <v>1</v>
      </c>
      <c r="D121">
        <v>0</v>
      </c>
      <c r="E121">
        <v>428.5</v>
      </c>
      <c r="F121">
        <v>412.3</v>
      </c>
      <c r="G121">
        <v>416.2</v>
      </c>
      <c r="H121">
        <v>1950</v>
      </c>
      <c r="I121">
        <v>1</v>
      </c>
      <c r="J121">
        <v>1.45</v>
      </c>
      <c r="K121">
        <v>1.2</v>
      </c>
      <c r="L121">
        <v>0</v>
      </c>
      <c r="M121">
        <v>18988</v>
      </c>
      <c r="N121" t="s">
        <v>9</v>
      </c>
      <c r="O121" s="21">
        <f t="shared" si="8"/>
        <v>1.2250000000000001</v>
      </c>
      <c r="P121">
        <f t="shared" si="9"/>
        <v>413.02499999999998</v>
      </c>
      <c r="Q121">
        <f t="shared" si="10"/>
        <v>5</v>
      </c>
      <c r="R121">
        <f t="shared" si="11"/>
        <v>1.6107823800131493E-6</v>
      </c>
    </row>
    <row r="122" spans="1:18">
      <c r="A122">
        <f t="shared" si="7"/>
        <v>409.45</v>
      </c>
      <c r="B122" t="s">
        <v>9</v>
      </c>
      <c r="C122">
        <v>0</v>
      </c>
      <c r="D122">
        <v>0</v>
      </c>
      <c r="E122">
        <v>0</v>
      </c>
      <c r="F122">
        <v>407.5</v>
      </c>
      <c r="G122">
        <v>411.4</v>
      </c>
      <c r="H122">
        <v>1955</v>
      </c>
      <c r="I122">
        <v>1</v>
      </c>
      <c r="J122">
        <v>1.45</v>
      </c>
      <c r="K122">
        <v>1.38</v>
      </c>
      <c r="L122">
        <v>0</v>
      </c>
      <c r="M122">
        <v>37</v>
      </c>
      <c r="N122" t="s">
        <v>9</v>
      </c>
      <c r="O122" s="21">
        <f t="shared" si="8"/>
        <v>1.2250000000000001</v>
      </c>
      <c r="P122">
        <f t="shared" si="9"/>
        <v>408.22499999999997</v>
      </c>
      <c r="Q122">
        <f t="shared" si="10"/>
        <v>5</v>
      </c>
      <c r="R122">
        <f t="shared" si="11"/>
        <v>1.6025536201359228E-6</v>
      </c>
    </row>
    <row r="123" spans="1:18">
      <c r="A123">
        <f t="shared" si="7"/>
        <v>404.35</v>
      </c>
      <c r="B123" t="s">
        <v>9</v>
      </c>
      <c r="C123">
        <v>0</v>
      </c>
      <c r="D123">
        <v>0</v>
      </c>
      <c r="E123">
        <v>0</v>
      </c>
      <c r="F123">
        <v>402.4</v>
      </c>
      <c r="G123">
        <v>406.3</v>
      </c>
      <c r="H123">
        <v>1960</v>
      </c>
      <c r="I123">
        <v>1</v>
      </c>
      <c r="J123">
        <v>1.45</v>
      </c>
      <c r="K123">
        <v>1.25</v>
      </c>
      <c r="L123">
        <v>0</v>
      </c>
      <c r="M123">
        <v>753</v>
      </c>
      <c r="N123" t="s">
        <v>9</v>
      </c>
      <c r="O123" s="21">
        <f t="shared" si="8"/>
        <v>1.2250000000000001</v>
      </c>
      <c r="P123">
        <f t="shared" si="9"/>
        <v>403.125</v>
      </c>
      <c r="Q123">
        <f t="shared" si="10"/>
        <v>5</v>
      </c>
      <c r="R123">
        <f t="shared" si="11"/>
        <v>1.5943877551020409E-6</v>
      </c>
    </row>
    <row r="124" spans="1:18">
      <c r="A124">
        <f t="shared" si="7"/>
        <v>399.35</v>
      </c>
      <c r="B124" t="s">
        <v>9</v>
      </c>
      <c r="C124">
        <v>0</v>
      </c>
      <c r="D124">
        <v>0</v>
      </c>
      <c r="E124">
        <v>0</v>
      </c>
      <c r="F124">
        <v>397.4</v>
      </c>
      <c r="G124">
        <v>401.3</v>
      </c>
      <c r="H124">
        <v>1965</v>
      </c>
      <c r="I124">
        <v>1.05</v>
      </c>
      <c r="J124">
        <v>1.5</v>
      </c>
      <c r="K124">
        <v>1.3</v>
      </c>
      <c r="L124">
        <v>0</v>
      </c>
      <c r="M124">
        <v>111</v>
      </c>
      <c r="N124" t="s">
        <v>9</v>
      </c>
      <c r="O124" s="21">
        <f t="shared" si="8"/>
        <v>1.2749999999999999</v>
      </c>
      <c r="P124">
        <f t="shared" si="9"/>
        <v>398.07500000000005</v>
      </c>
      <c r="Q124">
        <f t="shared" si="10"/>
        <v>5</v>
      </c>
      <c r="R124">
        <f t="shared" si="11"/>
        <v>1.6510304372317075E-6</v>
      </c>
    </row>
    <row r="125" spans="1:18">
      <c r="A125">
        <f t="shared" si="7"/>
        <v>394.45000000000005</v>
      </c>
      <c r="B125" t="s">
        <v>9</v>
      </c>
      <c r="C125">
        <v>0</v>
      </c>
      <c r="D125">
        <v>0</v>
      </c>
      <c r="E125">
        <v>0</v>
      </c>
      <c r="F125">
        <v>392.6</v>
      </c>
      <c r="G125">
        <v>396.3</v>
      </c>
      <c r="H125">
        <v>1970</v>
      </c>
      <c r="I125">
        <v>1.05</v>
      </c>
      <c r="J125">
        <v>1.5</v>
      </c>
      <c r="K125">
        <v>1.45</v>
      </c>
      <c r="L125">
        <v>0</v>
      </c>
      <c r="M125">
        <v>231</v>
      </c>
      <c r="N125" t="s">
        <v>9</v>
      </c>
      <c r="O125" s="21">
        <f t="shared" si="8"/>
        <v>1.2749999999999999</v>
      </c>
      <c r="P125">
        <f t="shared" si="9"/>
        <v>393.17500000000007</v>
      </c>
      <c r="Q125">
        <f t="shared" si="10"/>
        <v>5</v>
      </c>
      <c r="R125">
        <f t="shared" si="11"/>
        <v>1.6426602076837846E-6</v>
      </c>
    </row>
    <row r="126" spans="1:18">
      <c r="A126">
        <f t="shared" si="7"/>
        <v>389.45</v>
      </c>
      <c r="B126" t="s">
        <v>9</v>
      </c>
      <c r="C126">
        <v>0</v>
      </c>
      <c r="D126">
        <v>0</v>
      </c>
      <c r="E126">
        <v>0</v>
      </c>
      <c r="F126">
        <v>387.5</v>
      </c>
      <c r="G126">
        <v>391.4</v>
      </c>
      <c r="H126">
        <v>1975</v>
      </c>
      <c r="I126">
        <v>1.1000000000000001</v>
      </c>
      <c r="J126">
        <v>1.4</v>
      </c>
      <c r="K126">
        <v>1.1000000000000001</v>
      </c>
      <c r="L126">
        <v>20</v>
      </c>
      <c r="M126">
        <v>2948</v>
      </c>
      <c r="N126" t="s">
        <v>9</v>
      </c>
      <c r="O126" s="21">
        <f t="shared" si="8"/>
        <v>1.25</v>
      </c>
      <c r="P126">
        <f t="shared" si="9"/>
        <v>388.2</v>
      </c>
      <c r="Q126">
        <f t="shared" si="10"/>
        <v>5</v>
      </c>
      <c r="R126">
        <f t="shared" si="11"/>
        <v>1.6023073225444641E-6</v>
      </c>
    </row>
    <row r="127" spans="1:18">
      <c r="A127">
        <f t="shared" si="7"/>
        <v>384.65</v>
      </c>
      <c r="B127" t="s">
        <v>9</v>
      </c>
      <c r="C127">
        <v>28</v>
      </c>
      <c r="D127">
        <v>0</v>
      </c>
      <c r="E127">
        <v>406.6</v>
      </c>
      <c r="F127">
        <v>382.7</v>
      </c>
      <c r="G127">
        <v>386.6</v>
      </c>
      <c r="H127">
        <v>1980</v>
      </c>
      <c r="I127">
        <v>1.1000000000000001</v>
      </c>
      <c r="J127">
        <v>1.6</v>
      </c>
      <c r="K127">
        <v>1.4</v>
      </c>
      <c r="L127">
        <v>0</v>
      </c>
      <c r="M127">
        <v>154</v>
      </c>
      <c r="N127" t="s">
        <v>9</v>
      </c>
      <c r="O127" s="21">
        <f t="shared" si="8"/>
        <v>1.35</v>
      </c>
      <c r="P127">
        <f t="shared" si="9"/>
        <v>383.29999999999995</v>
      </c>
      <c r="Q127">
        <f t="shared" si="10"/>
        <v>5</v>
      </c>
      <c r="R127">
        <f t="shared" si="11"/>
        <v>1.7217630853994491E-6</v>
      </c>
    </row>
    <row r="128" spans="1:18">
      <c r="A128">
        <f t="shared" si="7"/>
        <v>379.7</v>
      </c>
      <c r="B128" t="s">
        <v>9</v>
      </c>
      <c r="C128">
        <v>0</v>
      </c>
      <c r="D128">
        <v>0</v>
      </c>
      <c r="E128">
        <v>0</v>
      </c>
      <c r="F128">
        <v>377.7</v>
      </c>
      <c r="G128">
        <v>381.7</v>
      </c>
      <c r="H128">
        <v>1985</v>
      </c>
      <c r="I128">
        <v>1.1499999999999999</v>
      </c>
      <c r="J128">
        <v>1.6</v>
      </c>
      <c r="K128">
        <v>1.4</v>
      </c>
      <c r="L128">
        <v>0</v>
      </c>
      <c r="M128">
        <v>29</v>
      </c>
      <c r="N128" t="s">
        <v>9</v>
      </c>
      <c r="O128" s="21">
        <f t="shared" si="8"/>
        <v>1.375</v>
      </c>
      <c r="P128">
        <f t="shared" si="9"/>
        <v>378.32499999999999</v>
      </c>
      <c r="Q128">
        <f t="shared" si="10"/>
        <v>5</v>
      </c>
      <c r="R128">
        <f t="shared" si="11"/>
        <v>1.7448242168911674E-6</v>
      </c>
    </row>
    <row r="129" spans="1:18">
      <c r="A129">
        <f t="shared" si="7"/>
        <v>374.75</v>
      </c>
      <c r="B129" t="s">
        <v>9</v>
      </c>
      <c r="C129">
        <v>0</v>
      </c>
      <c r="D129">
        <v>0</v>
      </c>
      <c r="E129">
        <v>0</v>
      </c>
      <c r="F129">
        <v>372.8</v>
      </c>
      <c r="G129">
        <v>376.7</v>
      </c>
      <c r="H129">
        <v>1990</v>
      </c>
      <c r="I129">
        <v>1.2</v>
      </c>
      <c r="J129">
        <v>1.65</v>
      </c>
      <c r="K129">
        <v>1.42</v>
      </c>
      <c r="L129">
        <v>0</v>
      </c>
      <c r="M129">
        <v>992</v>
      </c>
      <c r="N129" t="s">
        <v>9</v>
      </c>
      <c r="O129" s="21">
        <f t="shared" si="8"/>
        <v>1.4249999999999998</v>
      </c>
      <c r="P129">
        <f t="shared" si="9"/>
        <v>373.32499999999999</v>
      </c>
      <c r="Q129">
        <f t="shared" si="10"/>
        <v>5</v>
      </c>
      <c r="R129">
        <f t="shared" si="11"/>
        <v>1.7991969899750004E-6</v>
      </c>
    </row>
    <row r="130" spans="1:18">
      <c r="A130">
        <f t="shared" si="7"/>
        <v>369.8</v>
      </c>
      <c r="B130" t="s">
        <v>9</v>
      </c>
      <c r="C130">
        <v>6</v>
      </c>
      <c r="D130">
        <v>0</v>
      </c>
      <c r="E130">
        <v>363.75</v>
      </c>
      <c r="F130">
        <v>367.8</v>
      </c>
      <c r="G130">
        <v>371.8</v>
      </c>
      <c r="H130">
        <v>1995</v>
      </c>
      <c r="I130">
        <v>1.25</v>
      </c>
      <c r="J130">
        <v>1.7</v>
      </c>
      <c r="K130">
        <v>1.65</v>
      </c>
      <c r="L130">
        <v>3</v>
      </c>
      <c r="M130">
        <v>94</v>
      </c>
      <c r="N130" t="s">
        <v>9</v>
      </c>
      <c r="O130" s="21">
        <f t="shared" si="8"/>
        <v>1.4750000000000001</v>
      </c>
      <c r="P130">
        <f t="shared" si="9"/>
        <v>368.32499999999999</v>
      </c>
      <c r="Q130">
        <f t="shared" si="10"/>
        <v>5</v>
      </c>
      <c r="R130">
        <f t="shared" si="11"/>
        <v>1.8530034359080659E-6</v>
      </c>
    </row>
    <row r="131" spans="1:18">
      <c r="A131">
        <f t="shared" si="7"/>
        <v>364.85</v>
      </c>
      <c r="B131" t="s">
        <v>9</v>
      </c>
      <c r="C131">
        <v>1689</v>
      </c>
      <c r="D131">
        <v>0</v>
      </c>
      <c r="E131">
        <v>374</v>
      </c>
      <c r="F131">
        <v>362.9</v>
      </c>
      <c r="G131">
        <v>366.8</v>
      </c>
      <c r="H131">
        <v>2000</v>
      </c>
      <c r="I131">
        <v>1.25</v>
      </c>
      <c r="J131">
        <v>1.6</v>
      </c>
      <c r="K131">
        <v>1.25</v>
      </c>
      <c r="L131">
        <v>143</v>
      </c>
      <c r="M131">
        <v>25398</v>
      </c>
      <c r="N131" t="s">
        <v>9</v>
      </c>
      <c r="O131" s="21">
        <f t="shared" si="8"/>
        <v>1.425</v>
      </c>
      <c r="P131">
        <f t="shared" si="9"/>
        <v>363.42500000000001</v>
      </c>
      <c r="Q131">
        <f t="shared" si="10"/>
        <v>5</v>
      </c>
      <c r="R131">
        <f t="shared" si="11"/>
        <v>1.7812500000000001E-6</v>
      </c>
    </row>
    <row r="132" spans="1:18">
      <c r="A132">
        <f t="shared" si="7"/>
        <v>359.85</v>
      </c>
      <c r="B132" t="s">
        <v>9</v>
      </c>
      <c r="C132">
        <v>0</v>
      </c>
      <c r="D132">
        <v>0</v>
      </c>
      <c r="E132">
        <v>0</v>
      </c>
      <c r="F132">
        <v>357.9</v>
      </c>
      <c r="G132">
        <v>361.8</v>
      </c>
      <c r="H132">
        <v>2005</v>
      </c>
      <c r="I132">
        <v>1.25</v>
      </c>
      <c r="J132">
        <v>1.75</v>
      </c>
      <c r="K132">
        <v>1.55</v>
      </c>
      <c r="L132">
        <v>0</v>
      </c>
      <c r="M132">
        <v>109</v>
      </c>
      <c r="N132" t="s">
        <v>9</v>
      </c>
      <c r="O132" s="21">
        <f t="shared" si="8"/>
        <v>1.5</v>
      </c>
      <c r="P132">
        <f t="shared" si="9"/>
        <v>358.35</v>
      </c>
      <c r="Q132">
        <f t="shared" si="10"/>
        <v>5</v>
      </c>
      <c r="R132">
        <f t="shared" si="11"/>
        <v>1.8656600394276155E-6</v>
      </c>
    </row>
    <row r="133" spans="1:18">
      <c r="A133">
        <f t="shared" si="7"/>
        <v>354.95</v>
      </c>
      <c r="B133" t="s">
        <v>9</v>
      </c>
      <c r="C133">
        <v>0</v>
      </c>
      <c r="D133">
        <v>0</v>
      </c>
      <c r="E133">
        <v>0</v>
      </c>
      <c r="F133">
        <v>353</v>
      </c>
      <c r="G133">
        <v>356.9</v>
      </c>
      <c r="H133">
        <v>2010</v>
      </c>
      <c r="I133">
        <v>1.35</v>
      </c>
      <c r="J133">
        <v>1.8</v>
      </c>
      <c r="K133">
        <v>1.6</v>
      </c>
      <c r="L133">
        <v>1</v>
      </c>
      <c r="M133">
        <v>3785</v>
      </c>
      <c r="N133" t="s">
        <v>9</v>
      </c>
      <c r="O133" s="21">
        <f t="shared" si="8"/>
        <v>1.5750000000000002</v>
      </c>
      <c r="P133">
        <f t="shared" si="9"/>
        <v>353.375</v>
      </c>
      <c r="Q133">
        <f t="shared" si="10"/>
        <v>5</v>
      </c>
      <c r="R133">
        <f t="shared" si="11"/>
        <v>1.949209177990644E-6</v>
      </c>
    </row>
    <row r="134" spans="1:18">
      <c r="A134">
        <f t="shared" ref="A134:A197" si="12">IF(F134 &lt;&gt; 0, 0.5*(F134+G134),0)</f>
        <v>349.95</v>
      </c>
      <c r="B134" t="s">
        <v>9</v>
      </c>
      <c r="C134">
        <v>0</v>
      </c>
      <c r="D134">
        <v>0</v>
      </c>
      <c r="E134">
        <v>0</v>
      </c>
      <c r="F134">
        <v>348</v>
      </c>
      <c r="G134">
        <v>351.9</v>
      </c>
      <c r="H134">
        <v>2015</v>
      </c>
      <c r="I134">
        <v>1.4</v>
      </c>
      <c r="J134">
        <v>1.85</v>
      </c>
      <c r="K134">
        <v>1.66</v>
      </c>
      <c r="L134">
        <v>0</v>
      </c>
      <c r="M134">
        <v>165</v>
      </c>
      <c r="N134" t="s">
        <v>9</v>
      </c>
      <c r="O134" s="21">
        <f t="shared" si="8"/>
        <v>1.625</v>
      </c>
      <c r="P134">
        <f t="shared" si="9"/>
        <v>348.32499999999999</v>
      </c>
      <c r="Q134">
        <f t="shared" si="10"/>
        <v>5</v>
      </c>
      <c r="R134">
        <f t="shared" si="11"/>
        <v>2.0011206275514288E-6</v>
      </c>
    </row>
    <row r="135" spans="1:18">
      <c r="A135">
        <f t="shared" si="12"/>
        <v>345.05</v>
      </c>
      <c r="B135" t="s">
        <v>9</v>
      </c>
      <c r="C135">
        <v>7</v>
      </c>
      <c r="D135">
        <v>0</v>
      </c>
      <c r="E135">
        <v>347.13</v>
      </c>
      <c r="F135">
        <v>343.1</v>
      </c>
      <c r="G135">
        <v>347</v>
      </c>
      <c r="H135">
        <v>2020</v>
      </c>
      <c r="I135">
        <v>1.4</v>
      </c>
      <c r="J135">
        <v>1.9</v>
      </c>
      <c r="K135">
        <v>1.55</v>
      </c>
      <c r="L135">
        <v>0</v>
      </c>
      <c r="M135">
        <v>83</v>
      </c>
      <c r="N135" t="s">
        <v>9</v>
      </c>
      <c r="O135" s="21">
        <f t="shared" ref="O135:O198" si="13">IF(I135&lt;&gt;0,0.5*(I135+J135),0)</f>
        <v>1.65</v>
      </c>
      <c r="P135">
        <f t="shared" ref="P135:P198" si="14">ABS(A135-O135)</f>
        <v>343.40000000000003</v>
      </c>
      <c r="Q135">
        <f t="shared" ref="Q135:Q198" si="15">(H136-H134)/2</f>
        <v>5</v>
      </c>
      <c r="R135">
        <f t="shared" si="11"/>
        <v>2.0218606019017743E-6</v>
      </c>
    </row>
    <row r="136" spans="1:18">
      <c r="A136">
        <f t="shared" si="12"/>
        <v>340.05</v>
      </c>
      <c r="B136" t="s">
        <v>9</v>
      </c>
      <c r="C136">
        <v>23</v>
      </c>
      <c r="D136">
        <v>0</v>
      </c>
      <c r="E136">
        <v>334.75</v>
      </c>
      <c r="F136">
        <v>338.1</v>
      </c>
      <c r="G136">
        <v>342</v>
      </c>
      <c r="H136">
        <v>2025</v>
      </c>
      <c r="I136">
        <v>1.45</v>
      </c>
      <c r="J136">
        <v>1.95</v>
      </c>
      <c r="K136">
        <v>1.4</v>
      </c>
      <c r="L136">
        <v>0</v>
      </c>
      <c r="M136">
        <v>10053</v>
      </c>
      <c r="N136" t="s">
        <v>9</v>
      </c>
      <c r="O136" s="21">
        <f t="shared" si="13"/>
        <v>1.7</v>
      </c>
      <c r="P136">
        <f t="shared" si="14"/>
        <v>338.35</v>
      </c>
      <c r="Q136">
        <f t="shared" si="15"/>
        <v>5</v>
      </c>
      <c r="R136">
        <f t="shared" si="11"/>
        <v>2.072854747751867E-6</v>
      </c>
    </row>
    <row r="137" spans="1:18">
      <c r="A137">
        <f t="shared" si="12"/>
        <v>335.15</v>
      </c>
      <c r="B137" t="s">
        <v>9</v>
      </c>
      <c r="C137">
        <v>2</v>
      </c>
      <c r="D137">
        <v>0</v>
      </c>
      <c r="E137">
        <v>312.8</v>
      </c>
      <c r="F137">
        <v>333.2</v>
      </c>
      <c r="G137">
        <v>337.1</v>
      </c>
      <c r="H137">
        <v>2030</v>
      </c>
      <c r="I137">
        <v>1.45</v>
      </c>
      <c r="J137">
        <v>1.95</v>
      </c>
      <c r="K137">
        <v>1.7</v>
      </c>
      <c r="L137">
        <v>0</v>
      </c>
      <c r="M137">
        <v>1021</v>
      </c>
      <c r="N137" t="s">
        <v>9</v>
      </c>
      <c r="O137" s="21">
        <f t="shared" si="13"/>
        <v>1.7</v>
      </c>
      <c r="P137">
        <f t="shared" si="14"/>
        <v>333.45</v>
      </c>
      <c r="Q137">
        <f t="shared" si="15"/>
        <v>5</v>
      </c>
      <c r="R137">
        <f t="shared" si="11"/>
        <v>2.0626562158751729E-6</v>
      </c>
    </row>
    <row r="138" spans="1:18">
      <c r="A138">
        <f t="shared" si="12"/>
        <v>330.15</v>
      </c>
      <c r="B138" t="s">
        <v>9</v>
      </c>
      <c r="C138">
        <v>0</v>
      </c>
      <c r="D138">
        <v>0</v>
      </c>
      <c r="E138">
        <v>0</v>
      </c>
      <c r="F138">
        <v>328.2</v>
      </c>
      <c r="G138">
        <v>332.1</v>
      </c>
      <c r="H138">
        <v>2035</v>
      </c>
      <c r="I138">
        <v>1.5</v>
      </c>
      <c r="J138">
        <v>2</v>
      </c>
      <c r="K138">
        <v>1.74</v>
      </c>
      <c r="L138">
        <v>0</v>
      </c>
      <c r="M138">
        <v>37</v>
      </c>
      <c r="N138" t="s">
        <v>9</v>
      </c>
      <c r="O138" s="21">
        <f t="shared" si="13"/>
        <v>1.75</v>
      </c>
      <c r="P138">
        <f t="shared" si="14"/>
        <v>328.4</v>
      </c>
      <c r="Q138">
        <f t="shared" si="15"/>
        <v>5</v>
      </c>
      <c r="R138">
        <f t="shared" si="11"/>
        <v>2.1129013758006386E-6</v>
      </c>
    </row>
    <row r="139" spans="1:18">
      <c r="A139">
        <f t="shared" si="12"/>
        <v>325.25</v>
      </c>
      <c r="B139" t="s">
        <v>9</v>
      </c>
      <c r="C139">
        <v>0</v>
      </c>
      <c r="D139">
        <v>0</v>
      </c>
      <c r="E139">
        <v>237.38</v>
      </c>
      <c r="F139">
        <v>323.3</v>
      </c>
      <c r="G139">
        <v>327.2</v>
      </c>
      <c r="H139">
        <v>2040</v>
      </c>
      <c r="I139">
        <v>1.55</v>
      </c>
      <c r="J139">
        <v>2.0499999999999998</v>
      </c>
      <c r="K139">
        <v>1.6</v>
      </c>
      <c r="L139">
        <v>0</v>
      </c>
      <c r="M139">
        <v>254</v>
      </c>
      <c r="N139" t="s">
        <v>9</v>
      </c>
      <c r="O139" s="21">
        <f t="shared" si="13"/>
        <v>1.7999999999999998</v>
      </c>
      <c r="P139">
        <f t="shared" si="14"/>
        <v>323.45</v>
      </c>
      <c r="Q139">
        <f t="shared" si="15"/>
        <v>5</v>
      </c>
      <c r="R139">
        <f t="shared" si="11"/>
        <v>2.1626297577854673E-6</v>
      </c>
    </row>
    <row r="140" spans="1:18">
      <c r="A140">
        <f t="shared" si="12"/>
        <v>320.25</v>
      </c>
      <c r="B140" t="s">
        <v>9</v>
      </c>
      <c r="C140">
        <v>6</v>
      </c>
      <c r="D140">
        <v>0</v>
      </c>
      <c r="E140">
        <v>315</v>
      </c>
      <c r="F140">
        <v>318.3</v>
      </c>
      <c r="G140">
        <v>322.2</v>
      </c>
      <c r="H140">
        <v>2045</v>
      </c>
      <c r="I140">
        <v>1.6</v>
      </c>
      <c r="J140">
        <v>2.1</v>
      </c>
      <c r="K140">
        <v>1.74</v>
      </c>
      <c r="L140">
        <v>0</v>
      </c>
      <c r="M140">
        <v>26</v>
      </c>
      <c r="N140" t="s">
        <v>9</v>
      </c>
      <c r="O140" s="21">
        <f t="shared" si="13"/>
        <v>1.85</v>
      </c>
      <c r="P140">
        <f t="shared" si="14"/>
        <v>318.39999999999998</v>
      </c>
      <c r="Q140">
        <f t="shared" si="15"/>
        <v>5</v>
      </c>
      <c r="R140">
        <f t="shared" si="11"/>
        <v>2.2118471314733891E-6</v>
      </c>
    </row>
    <row r="141" spans="1:18">
      <c r="A141">
        <f t="shared" si="12"/>
        <v>315.35000000000002</v>
      </c>
      <c r="B141" t="s">
        <v>9</v>
      </c>
      <c r="C141">
        <v>87</v>
      </c>
      <c r="D141">
        <v>0</v>
      </c>
      <c r="E141">
        <v>310.35000000000002</v>
      </c>
      <c r="F141">
        <v>313.39999999999998</v>
      </c>
      <c r="G141">
        <v>317.3</v>
      </c>
      <c r="H141">
        <v>2050</v>
      </c>
      <c r="I141">
        <v>1.65</v>
      </c>
      <c r="J141">
        <v>2.0499999999999998</v>
      </c>
      <c r="K141">
        <v>1.84</v>
      </c>
      <c r="L141">
        <v>18</v>
      </c>
      <c r="M141">
        <v>34197</v>
      </c>
      <c r="N141" t="s">
        <v>9</v>
      </c>
      <c r="O141" s="21">
        <f t="shared" si="13"/>
        <v>1.8499999999999999</v>
      </c>
      <c r="P141">
        <f t="shared" si="14"/>
        <v>313.5</v>
      </c>
      <c r="Q141">
        <f t="shared" si="15"/>
        <v>5</v>
      </c>
      <c r="R141">
        <f t="shared" si="11"/>
        <v>2.2010707911957167E-6</v>
      </c>
    </row>
    <row r="142" spans="1:18">
      <c r="A142">
        <f t="shared" si="12"/>
        <v>310.35000000000002</v>
      </c>
      <c r="B142" t="s">
        <v>9</v>
      </c>
      <c r="C142">
        <v>0</v>
      </c>
      <c r="D142">
        <v>0</v>
      </c>
      <c r="E142">
        <v>0</v>
      </c>
      <c r="F142">
        <v>308.39999999999998</v>
      </c>
      <c r="G142">
        <v>312.3</v>
      </c>
      <c r="H142">
        <v>2055</v>
      </c>
      <c r="I142">
        <v>1.7</v>
      </c>
      <c r="J142">
        <v>2.2000000000000002</v>
      </c>
      <c r="K142">
        <v>2</v>
      </c>
      <c r="L142">
        <v>0</v>
      </c>
      <c r="M142">
        <v>371</v>
      </c>
      <c r="N142" t="s">
        <v>9</v>
      </c>
      <c r="O142" s="21">
        <f t="shared" si="13"/>
        <v>1.9500000000000002</v>
      </c>
      <c r="P142">
        <f t="shared" si="14"/>
        <v>308.40000000000003</v>
      </c>
      <c r="Q142">
        <f t="shared" si="15"/>
        <v>5</v>
      </c>
      <c r="R142">
        <f t="shared" si="11"/>
        <v>2.3087715559344307E-6</v>
      </c>
    </row>
    <row r="143" spans="1:18">
      <c r="A143">
        <f t="shared" si="12"/>
        <v>305.45</v>
      </c>
      <c r="B143" t="s">
        <v>9</v>
      </c>
      <c r="C143">
        <v>38</v>
      </c>
      <c r="D143">
        <v>0</v>
      </c>
      <c r="E143">
        <v>309.48</v>
      </c>
      <c r="F143">
        <v>303.5</v>
      </c>
      <c r="G143">
        <v>307.39999999999998</v>
      </c>
      <c r="H143">
        <v>2060</v>
      </c>
      <c r="I143">
        <v>1.75</v>
      </c>
      <c r="J143">
        <v>2.25</v>
      </c>
      <c r="K143">
        <v>1.95</v>
      </c>
      <c r="L143">
        <v>0</v>
      </c>
      <c r="M143">
        <v>4771</v>
      </c>
      <c r="N143" t="s">
        <v>9</v>
      </c>
      <c r="O143" s="21">
        <f t="shared" si="13"/>
        <v>2</v>
      </c>
      <c r="P143">
        <f t="shared" si="14"/>
        <v>303.45</v>
      </c>
      <c r="Q143">
        <f t="shared" si="15"/>
        <v>5</v>
      </c>
      <c r="R143">
        <f t="shared" si="11"/>
        <v>2.3564897728343859E-6</v>
      </c>
    </row>
    <row r="144" spans="1:18">
      <c r="A144">
        <f t="shared" si="12"/>
        <v>300.45</v>
      </c>
      <c r="B144" t="s">
        <v>9</v>
      </c>
      <c r="C144">
        <v>3</v>
      </c>
      <c r="D144">
        <v>0</v>
      </c>
      <c r="E144">
        <v>304.48</v>
      </c>
      <c r="F144">
        <v>298.5</v>
      </c>
      <c r="G144">
        <v>302.39999999999998</v>
      </c>
      <c r="H144">
        <v>2065</v>
      </c>
      <c r="I144">
        <v>1.8</v>
      </c>
      <c r="J144">
        <v>2.2999999999999998</v>
      </c>
      <c r="K144">
        <v>2.1</v>
      </c>
      <c r="L144">
        <v>0</v>
      </c>
      <c r="M144">
        <v>43</v>
      </c>
      <c r="N144" t="s">
        <v>9</v>
      </c>
      <c r="O144" s="21">
        <f t="shared" si="13"/>
        <v>2.0499999999999998</v>
      </c>
      <c r="P144">
        <f t="shared" si="14"/>
        <v>298.39999999999998</v>
      </c>
      <c r="Q144">
        <f t="shared" si="15"/>
        <v>5</v>
      </c>
      <c r="R144">
        <f t="shared" si="11"/>
        <v>2.403719315936659E-6</v>
      </c>
    </row>
    <row r="145" spans="1:18">
      <c r="A145">
        <f t="shared" si="12"/>
        <v>295.55</v>
      </c>
      <c r="B145" t="s">
        <v>9</v>
      </c>
      <c r="C145">
        <v>6</v>
      </c>
      <c r="D145">
        <v>0</v>
      </c>
      <c r="E145">
        <v>297.83</v>
      </c>
      <c r="F145">
        <v>293.60000000000002</v>
      </c>
      <c r="G145">
        <v>297.5</v>
      </c>
      <c r="H145">
        <v>2070</v>
      </c>
      <c r="I145">
        <v>2.0499999999999998</v>
      </c>
      <c r="J145">
        <v>2.35</v>
      </c>
      <c r="K145">
        <v>1.75</v>
      </c>
      <c r="L145">
        <v>0</v>
      </c>
      <c r="M145">
        <v>2418</v>
      </c>
      <c r="N145" t="s">
        <v>9</v>
      </c>
      <c r="O145" s="21">
        <f t="shared" si="13"/>
        <v>2.2000000000000002</v>
      </c>
      <c r="P145">
        <f t="shared" si="14"/>
        <v>293.35000000000002</v>
      </c>
      <c r="Q145">
        <f t="shared" si="15"/>
        <v>5</v>
      </c>
      <c r="R145">
        <f t="shared" si="11"/>
        <v>2.5671544260076083E-6</v>
      </c>
    </row>
    <row r="146" spans="1:18">
      <c r="A146">
        <f t="shared" si="12"/>
        <v>290.85000000000002</v>
      </c>
      <c r="B146" t="s">
        <v>9</v>
      </c>
      <c r="C146">
        <v>91</v>
      </c>
      <c r="D146">
        <v>2</v>
      </c>
      <c r="E146">
        <v>301.55</v>
      </c>
      <c r="F146">
        <v>288.89999999999998</v>
      </c>
      <c r="G146">
        <v>292.8</v>
      </c>
      <c r="H146">
        <v>2075</v>
      </c>
      <c r="I146">
        <v>1.9</v>
      </c>
      <c r="J146">
        <v>2.4</v>
      </c>
      <c r="K146">
        <v>2.02</v>
      </c>
      <c r="L146">
        <v>57</v>
      </c>
      <c r="M146">
        <v>15622</v>
      </c>
      <c r="N146" t="s">
        <v>9</v>
      </c>
      <c r="O146" s="21">
        <f t="shared" si="13"/>
        <v>2.15</v>
      </c>
      <c r="P146">
        <f t="shared" si="14"/>
        <v>288.70000000000005</v>
      </c>
      <c r="Q146">
        <f t="shared" si="15"/>
        <v>5</v>
      </c>
      <c r="R146">
        <f t="shared" si="11"/>
        <v>2.496733923646393E-6</v>
      </c>
    </row>
    <row r="147" spans="1:18">
      <c r="A147">
        <f t="shared" si="12"/>
        <v>285.89999999999998</v>
      </c>
      <c r="B147" t="s">
        <v>9</v>
      </c>
      <c r="C147">
        <v>17</v>
      </c>
      <c r="D147">
        <v>0</v>
      </c>
      <c r="E147">
        <v>293</v>
      </c>
      <c r="F147">
        <v>284</v>
      </c>
      <c r="G147">
        <v>287.8</v>
      </c>
      <c r="H147">
        <v>2080</v>
      </c>
      <c r="I147">
        <v>1.95</v>
      </c>
      <c r="J147">
        <v>2.4500000000000002</v>
      </c>
      <c r="K147">
        <v>2.17</v>
      </c>
      <c r="L147">
        <v>0</v>
      </c>
      <c r="M147">
        <v>968</v>
      </c>
      <c r="N147" t="s">
        <v>9</v>
      </c>
      <c r="O147" s="21">
        <f t="shared" si="13"/>
        <v>2.2000000000000002</v>
      </c>
      <c r="P147">
        <f t="shared" si="14"/>
        <v>283.7</v>
      </c>
      <c r="Q147">
        <f t="shared" si="15"/>
        <v>5</v>
      </c>
      <c r="R147">
        <f t="shared" si="11"/>
        <v>2.5425295857988167E-6</v>
      </c>
    </row>
    <row r="148" spans="1:18">
      <c r="A148">
        <f t="shared" si="12"/>
        <v>281.14999999999998</v>
      </c>
      <c r="B148" t="s">
        <v>9</v>
      </c>
      <c r="C148">
        <v>0</v>
      </c>
      <c r="D148">
        <v>0</v>
      </c>
      <c r="E148">
        <v>0</v>
      </c>
      <c r="F148">
        <v>279.2</v>
      </c>
      <c r="G148">
        <v>283.10000000000002</v>
      </c>
      <c r="H148">
        <v>2085</v>
      </c>
      <c r="I148">
        <v>2</v>
      </c>
      <c r="J148">
        <v>2.5</v>
      </c>
      <c r="K148">
        <v>2.2799999999999998</v>
      </c>
      <c r="L148">
        <v>0</v>
      </c>
      <c r="M148">
        <v>707</v>
      </c>
      <c r="N148" t="s">
        <v>9</v>
      </c>
      <c r="O148" s="21">
        <f t="shared" si="13"/>
        <v>2.25</v>
      </c>
      <c r="P148">
        <f t="shared" si="14"/>
        <v>278.89999999999998</v>
      </c>
      <c r="Q148">
        <f t="shared" si="15"/>
        <v>5</v>
      </c>
      <c r="R148">
        <f t="shared" si="11"/>
        <v>2.5878577713368875E-6</v>
      </c>
    </row>
    <row r="149" spans="1:18">
      <c r="A149">
        <f t="shared" si="12"/>
        <v>276.05</v>
      </c>
      <c r="B149" t="s">
        <v>9</v>
      </c>
      <c r="C149">
        <v>4</v>
      </c>
      <c r="D149">
        <v>0</v>
      </c>
      <c r="E149">
        <v>299.85000000000002</v>
      </c>
      <c r="F149">
        <v>274.10000000000002</v>
      </c>
      <c r="G149">
        <v>278</v>
      </c>
      <c r="H149">
        <v>2090</v>
      </c>
      <c r="I149">
        <v>2.0499999999999998</v>
      </c>
      <c r="J149">
        <v>2.5499999999999998</v>
      </c>
      <c r="K149">
        <v>2.1</v>
      </c>
      <c r="L149">
        <v>0</v>
      </c>
      <c r="M149">
        <v>368</v>
      </c>
      <c r="N149" t="s">
        <v>9</v>
      </c>
      <c r="O149" s="21">
        <f t="shared" si="13"/>
        <v>2.2999999999999998</v>
      </c>
      <c r="P149">
        <f t="shared" si="14"/>
        <v>273.75</v>
      </c>
      <c r="Q149">
        <f t="shared" si="15"/>
        <v>5</v>
      </c>
      <c r="R149">
        <f t="shared" si="11"/>
        <v>2.6327236098074678E-6</v>
      </c>
    </row>
    <row r="150" spans="1:18">
      <c r="A150">
        <f t="shared" si="12"/>
        <v>271.10000000000002</v>
      </c>
      <c r="B150" t="s">
        <v>9</v>
      </c>
      <c r="C150">
        <v>5</v>
      </c>
      <c r="D150">
        <v>0</v>
      </c>
      <c r="E150">
        <v>267.89999999999998</v>
      </c>
      <c r="F150">
        <v>269.2</v>
      </c>
      <c r="G150">
        <v>273</v>
      </c>
      <c r="H150">
        <v>2095</v>
      </c>
      <c r="I150">
        <v>2.15</v>
      </c>
      <c r="J150">
        <v>2.65</v>
      </c>
      <c r="K150">
        <v>2.2999999999999998</v>
      </c>
      <c r="L150">
        <v>0</v>
      </c>
      <c r="M150">
        <v>92</v>
      </c>
      <c r="N150" t="s">
        <v>9</v>
      </c>
      <c r="O150" s="21">
        <f t="shared" si="13"/>
        <v>2.4</v>
      </c>
      <c r="P150">
        <f t="shared" si="14"/>
        <v>268.70000000000005</v>
      </c>
      <c r="Q150">
        <f t="shared" si="15"/>
        <v>5</v>
      </c>
      <c r="R150">
        <f t="shared" si="11"/>
        <v>2.7340924237159732E-6</v>
      </c>
    </row>
    <row r="151" spans="1:18">
      <c r="A151">
        <f t="shared" si="12"/>
        <v>266.20000000000005</v>
      </c>
      <c r="B151" t="s">
        <v>9</v>
      </c>
      <c r="C151">
        <v>1040</v>
      </c>
      <c r="D151">
        <v>0</v>
      </c>
      <c r="E151">
        <v>273.77999999999997</v>
      </c>
      <c r="F151">
        <v>264.3</v>
      </c>
      <c r="G151">
        <v>268.10000000000002</v>
      </c>
      <c r="H151">
        <v>2100</v>
      </c>
      <c r="I151">
        <v>2.2000000000000002</v>
      </c>
      <c r="J151">
        <v>2.6</v>
      </c>
      <c r="K151">
        <v>2.1</v>
      </c>
      <c r="L151">
        <v>1019</v>
      </c>
      <c r="M151">
        <v>48382</v>
      </c>
      <c r="N151" t="s">
        <v>9</v>
      </c>
      <c r="O151" s="21">
        <f t="shared" si="13"/>
        <v>2.4000000000000004</v>
      </c>
      <c r="P151">
        <f t="shared" si="14"/>
        <v>263.80000000000007</v>
      </c>
      <c r="Q151">
        <f t="shared" si="15"/>
        <v>5</v>
      </c>
      <c r="R151">
        <f t="shared" si="11"/>
        <v>2.7210884353741499E-6</v>
      </c>
    </row>
    <row r="152" spans="1:18">
      <c r="A152">
        <f t="shared" si="12"/>
        <v>261.25</v>
      </c>
      <c r="B152" t="s">
        <v>9</v>
      </c>
      <c r="C152">
        <v>0</v>
      </c>
      <c r="D152">
        <v>0</v>
      </c>
      <c r="E152">
        <v>0</v>
      </c>
      <c r="F152">
        <v>259.3</v>
      </c>
      <c r="G152">
        <v>263.2</v>
      </c>
      <c r="H152">
        <v>2105</v>
      </c>
      <c r="I152">
        <v>2.25</v>
      </c>
      <c r="J152">
        <v>2.75</v>
      </c>
      <c r="K152">
        <v>2.46</v>
      </c>
      <c r="L152">
        <v>2</v>
      </c>
      <c r="M152">
        <v>150</v>
      </c>
      <c r="N152" t="s">
        <v>9</v>
      </c>
      <c r="O152" s="21">
        <f t="shared" si="13"/>
        <v>2.5</v>
      </c>
      <c r="P152">
        <f t="shared" si="14"/>
        <v>258.75</v>
      </c>
      <c r="Q152">
        <f t="shared" si="15"/>
        <v>5</v>
      </c>
      <c r="R152">
        <f t="shared" si="11"/>
        <v>2.8210177103491858E-6</v>
      </c>
    </row>
    <row r="153" spans="1:18">
      <c r="A153">
        <f t="shared" si="12"/>
        <v>256.35000000000002</v>
      </c>
      <c r="B153" t="s">
        <v>9</v>
      </c>
      <c r="C153">
        <v>23</v>
      </c>
      <c r="D153">
        <v>0</v>
      </c>
      <c r="E153">
        <v>263.97000000000003</v>
      </c>
      <c r="F153">
        <v>254.4</v>
      </c>
      <c r="G153">
        <v>258.3</v>
      </c>
      <c r="H153">
        <v>2110</v>
      </c>
      <c r="I153">
        <v>2.2999999999999998</v>
      </c>
      <c r="J153">
        <v>2.85</v>
      </c>
      <c r="K153">
        <v>2.44</v>
      </c>
      <c r="L153">
        <v>1</v>
      </c>
      <c r="M153">
        <v>1212</v>
      </c>
      <c r="N153" t="s">
        <v>9</v>
      </c>
      <c r="O153" s="21">
        <f t="shared" si="13"/>
        <v>2.5750000000000002</v>
      </c>
      <c r="P153">
        <f t="shared" si="14"/>
        <v>253.77500000000003</v>
      </c>
      <c r="Q153">
        <f t="shared" si="15"/>
        <v>5</v>
      </c>
      <c r="R153">
        <f t="shared" si="11"/>
        <v>2.891893713079221E-6</v>
      </c>
    </row>
    <row r="154" spans="1:18">
      <c r="A154">
        <f t="shared" si="12"/>
        <v>251.55</v>
      </c>
      <c r="B154" t="s">
        <v>9</v>
      </c>
      <c r="C154">
        <v>1</v>
      </c>
      <c r="D154">
        <v>0</v>
      </c>
      <c r="E154">
        <v>230.35</v>
      </c>
      <c r="F154">
        <v>249.6</v>
      </c>
      <c r="G154">
        <v>253.5</v>
      </c>
      <c r="H154">
        <v>2115</v>
      </c>
      <c r="I154">
        <v>2.4</v>
      </c>
      <c r="J154">
        <v>2.9</v>
      </c>
      <c r="K154">
        <v>2.95</v>
      </c>
      <c r="L154">
        <v>0</v>
      </c>
      <c r="M154">
        <v>92</v>
      </c>
      <c r="N154" t="s">
        <v>9</v>
      </c>
      <c r="O154" s="21">
        <f t="shared" si="13"/>
        <v>2.65</v>
      </c>
      <c r="P154">
        <f t="shared" si="14"/>
        <v>248.9</v>
      </c>
      <c r="Q154">
        <f t="shared" si="15"/>
        <v>5</v>
      </c>
      <c r="R154">
        <f t="shared" si="11"/>
        <v>2.9620687535279358E-6</v>
      </c>
    </row>
    <row r="155" spans="1:18">
      <c r="A155">
        <f t="shared" si="12"/>
        <v>246.5</v>
      </c>
      <c r="B155" t="s">
        <v>9</v>
      </c>
      <c r="C155">
        <v>98</v>
      </c>
      <c r="D155">
        <v>0</v>
      </c>
      <c r="E155">
        <v>248.83</v>
      </c>
      <c r="F155">
        <v>244.6</v>
      </c>
      <c r="G155">
        <v>248.4</v>
      </c>
      <c r="H155">
        <v>2120</v>
      </c>
      <c r="I155">
        <v>2.4500000000000002</v>
      </c>
      <c r="J155">
        <v>2.95</v>
      </c>
      <c r="K155">
        <v>2.2999999999999998</v>
      </c>
      <c r="L155">
        <v>9</v>
      </c>
      <c r="M155">
        <v>16757</v>
      </c>
      <c r="N155" t="s">
        <v>9</v>
      </c>
      <c r="O155" s="21">
        <f t="shared" si="13"/>
        <v>2.7</v>
      </c>
      <c r="P155">
        <f t="shared" si="14"/>
        <v>243.8</v>
      </c>
      <c r="Q155">
        <f t="shared" si="15"/>
        <v>5</v>
      </c>
      <c r="R155">
        <f t="shared" si="11"/>
        <v>3.00373798504806E-6</v>
      </c>
    </row>
    <row r="156" spans="1:18">
      <c r="A156">
        <f t="shared" si="12"/>
        <v>241.6</v>
      </c>
      <c r="B156" t="s">
        <v>9</v>
      </c>
      <c r="C156">
        <v>97</v>
      </c>
      <c r="D156">
        <v>0</v>
      </c>
      <c r="E156">
        <v>247.4</v>
      </c>
      <c r="F156">
        <v>239.7</v>
      </c>
      <c r="G156">
        <v>243.5</v>
      </c>
      <c r="H156">
        <v>2125</v>
      </c>
      <c r="I156">
        <v>2.5</v>
      </c>
      <c r="J156">
        <v>3.1</v>
      </c>
      <c r="K156">
        <v>2.4500000000000002</v>
      </c>
      <c r="L156">
        <v>30</v>
      </c>
      <c r="M156">
        <v>18301</v>
      </c>
      <c r="N156" t="s">
        <v>9</v>
      </c>
      <c r="O156" s="21">
        <f t="shared" si="13"/>
        <v>2.8</v>
      </c>
      <c r="P156">
        <f t="shared" si="14"/>
        <v>238.79999999999998</v>
      </c>
      <c r="Q156">
        <f t="shared" si="15"/>
        <v>5</v>
      </c>
      <c r="R156">
        <f t="shared" si="11"/>
        <v>3.1003460207612457E-6</v>
      </c>
    </row>
    <row r="157" spans="1:18">
      <c r="A157">
        <f t="shared" si="12"/>
        <v>236.7</v>
      </c>
      <c r="B157" t="s">
        <v>9</v>
      </c>
      <c r="C157">
        <v>79</v>
      </c>
      <c r="D157">
        <v>0</v>
      </c>
      <c r="E157">
        <v>245.35</v>
      </c>
      <c r="F157">
        <v>234.8</v>
      </c>
      <c r="G157">
        <v>238.6</v>
      </c>
      <c r="H157">
        <v>2130</v>
      </c>
      <c r="I157">
        <v>2.6</v>
      </c>
      <c r="J157">
        <v>3.1</v>
      </c>
      <c r="K157">
        <v>2.4500000000000002</v>
      </c>
      <c r="L157">
        <v>77</v>
      </c>
      <c r="M157">
        <v>2368</v>
      </c>
      <c r="N157" t="s">
        <v>9</v>
      </c>
      <c r="O157" s="21">
        <f t="shared" si="13"/>
        <v>2.85</v>
      </c>
      <c r="P157">
        <f t="shared" si="14"/>
        <v>233.85</v>
      </c>
      <c r="Q157">
        <f t="shared" si="15"/>
        <v>5</v>
      </c>
      <c r="R157">
        <f t="shared" si="11"/>
        <v>3.1409111948687428E-6</v>
      </c>
    </row>
    <row r="158" spans="1:18">
      <c r="A158">
        <f t="shared" si="12"/>
        <v>231.8</v>
      </c>
      <c r="B158" t="s">
        <v>9</v>
      </c>
      <c r="C158">
        <v>5</v>
      </c>
      <c r="D158">
        <v>0</v>
      </c>
      <c r="E158">
        <v>239.09</v>
      </c>
      <c r="F158">
        <v>229.9</v>
      </c>
      <c r="G158">
        <v>233.7</v>
      </c>
      <c r="H158">
        <v>2135</v>
      </c>
      <c r="I158">
        <v>2.75</v>
      </c>
      <c r="J158">
        <v>3.3</v>
      </c>
      <c r="K158">
        <v>2.5499999999999998</v>
      </c>
      <c r="L158">
        <v>1</v>
      </c>
      <c r="M158">
        <v>419</v>
      </c>
      <c r="N158" t="s">
        <v>9</v>
      </c>
      <c r="O158" s="21">
        <f t="shared" si="13"/>
        <v>3.0249999999999999</v>
      </c>
      <c r="P158">
        <f t="shared" si="14"/>
        <v>228.77500000000001</v>
      </c>
      <c r="Q158">
        <f t="shared" si="15"/>
        <v>5</v>
      </c>
      <c r="R158">
        <f t="shared" si="11"/>
        <v>3.3181775800887405E-6</v>
      </c>
    </row>
    <row r="159" spans="1:18">
      <c r="A159">
        <f t="shared" si="12"/>
        <v>226.9</v>
      </c>
      <c r="B159" t="s">
        <v>9</v>
      </c>
      <c r="C159">
        <v>56</v>
      </c>
      <c r="D159">
        <v>0</v>
      </c>
      <c r="E159">
        <v>235.5</v>
      </c>
      <c r="F159">
        <v>225</v>
      </c>
      <c r="G159">
        <v>228.8</v>
      </c>
      <c r="H159">
        <v>2140</v>
      </c>
      <c r="I159">
        <v>2.8</v>
      </c>
      <c r="J159">
        <v>3.4</v>
      </c>
      <c r="K159">
        <v>3</v>
      </c>
      <c r="L159">
        <v>0</v>
      </c>
      <c r="M159">
        <v>2083</v>
      </c>
      <c r="N159" t="s">
        <v>9</v>
      </c>
      <c r="O159" s="21">
        <f t="shared" si="13"/>
        <v>3.0999999999999996</v>
      </c>
      <c r="P159">
        <f t="shared" si="14"/>
        <v>223.8</v>
      </c>
      <c r="Q159">
        <f t="shared" si="15"/>
        <v>5</v>
      </c>
      <c r="R159">
        <f t="shared" si="11"/>
        <v>3.3845750720586947E-6</v>
      </c>
    </row>
    <row r="160" spans="1:18">
      <c r="A160">
        <f t="shared" si="12"/>
        <v>222</v>
      </c>
      <c r="B160" t="s">
        <v>9</v>
      </c>
      <c r="C160">
        <v>10</v>
      </c>
      <c r="D160">
        <v>0</v>
      </c>
      <c r="E160">
        <v>223.65</v>
      </c>
      <c r="F160">
        <v>220.1</v>
      </c>
      <c r="G160">
        <v>223.9</v>
      </c>
      <c r="H160">
        <v>2145</v>
      </c>
      <c r="I160">
        <v>2.9</v>
      </c>
      <c r="J160">
        <v>3.5</v>
      </c>
      <c r="K160">
        <v>3.45</v>
      </c>
      <c r="L160">
        <v>0</v>
      </c>
      <c r="M160">
        <v>139</v>
      </c>
      <c r="N160" t="s">
        <v>9</v>
      </c>
      <c r="O160" s="21">
        <f t="shared" si="13"/>
        <v>3.2</v>
      </c>
      <c r="P160">
        <f t="shared" si="14"/>
        <v>218.8</v>
      </c>
      <c r="Q160">
        <f t="shared" si="15"/>
        <v>5</v>
      </c>
      <c r="R160">
        <f t="shared" si="11"/>
        <v>3.4774859949685123E-6</v>
      </c>
    </row>
    <row r="161" spans="1:18">
      <c r="A161">
        <f t="shared" si="12"/>
        <v>217.1</v>
      </c>
      <c r="B161" t="s">
        <v>9</v>
      </c>
      <c r="C161">
        <v>234</v>
      </c>
      <c r="D161">
        <v>0</v>
      </c>
      <c r="E161">
        <v>223.55</v>
      </c>
      <c r="F161">
        <v>215.2</v>
      </c>
      <c r="G161">
        <v>219</v>
      </c>
      <c r="H161">
        <v>2150</v>
      </c>
      <c r="I161">
        <v>2.95</v>
      </c>
      <c r="J161">
        <v>3.5</v>
      </c>
      <c r="K161">
        <v>2.74</v>
      </c>
      <c r="L161">
        <v>2201</v>
      </c>
      <c r="M161">
        <v>39612</v>
      </c>
      <c r="N161" t="s">
        <v>9</v>
      </c>
      <c r="O161" s="21">
        <f t="shared" si="13"/>
        <v>3.2250000000000001</v>
      </c>
      <c r="P161">
        <f t="shared" si="14"/>
        <v>213.875</v>
      </c>
      <c r="Q161">
        <f t="shared" si="15"/>
        <v>5</v>
      </c>
      <c r="R161">
        <f t="shared" si="11"/>
        <v>3.4883720930232559E-6</v>
      </c>
    </row>
    <row r="162" spans="1:18">
      <c r="A162">
        <f t="shared" si="12"/>
        <v>212.2</v>
      </c>
      <c r="B162" t="s">
        <v>9</v>
      </c>
      <c r="C162">
        <v>81</v>
      </c>
      <c r="D162">
        <v>0</v>
      </c>
      <c r="E162">
        <v>219.26</v>
      </c>
      <c r="F162">
        <v>210.3</v>
      </c>
      <c r="G162">
        <v>214.1</v>
      </c>
      <c r="H162">
        <v>2155</v>
      </c>
      <c r="I162">
        <v>3.1</v>
      </c>
      <c r="J162">
        <v>3.7</v>
      </c>
      <c r="K162">
        <v>3.2</v>
      </c>
      <c r="L162">
        <v>0</v>
      </c>
      <c r="M162">
        <v>517</v>
      </c>
      <c r="N162" t="s">
        <v>9</v>
      </c>
      <c r="O162" s="21">
        <f t="shared" si="13"/>
        <v>3.4000000000000004</v>
      </c>
      <c r="P162">
        <f t="shared" si="14"/>
        <v>208.79999999999998</v>
      </c>
      <c r="Q162">
        <f t="shared" si="15"/>
        <v>5</v>
      </c>
      <c r="R162">
        <f t="shared" si="11"/>
        <v>3.6606176754001108E-6</v>
      </c>
    </row>
    <row r="163" spans="1:18">
      <c r="A163">
        <f t="shared" si="12"/>
        <v>207.45</v>
      </c>
      <c r="B163" t="s">
        <v>9</v>
      </c>
      <c r="C163">
        <v>228</v>
      </c>
      <c r="D163">
        <v>0</v>
      </c>
      <c r="E163">
        <v>220.75</v>
      </c>
      <c r="F163">
        <v>205.6</v>
      </c>
      <c r="G163">
        <v>209.3</v>
      </c>
      <c r="H163">
        <v>2160</v>
      </c>
      <c r="I163">
        <v>3.2</v>
      </c>
      <c r="J163">
        <v>3.8</v>
      </c>
      <c r="K163">
        <v>3.15</v>
      </c>
      <c r="L163">
        <v>11</v>
      </c>
      <c r="M163">
        <v>1347</v>
      </c>
      <c r="N163" t="s">
        <v>9</v>
      </c>
      <c r="O163" s="21">
        <f t="shared" si="13"/>
        <v>3.5</v>
      </c>
      <c r="P163">
        <f t="shared" si="14"/>
        <v>203.95</v>
      </c>
      <c r="Q163">
        <f t="shared" si="15"/>
        <v>5</v>
      </c>
      <c r="R163">
        <f t="shared" si="11"/>
        <v>3.7508573388203018E-6</v>
      </c>
    </row>
    <row r="164" spans="1:18">
      <c r="A164">
        <f t="shared" si="12"/>
        <v>202.45</v>
      </c>
      <c r="B164" t="s">
        <v>9</v>
      </c>
      <c r="C164">
        <v>11</v>
      </c>
      <c r="D164">
        <v>0</v>
      </c>
      <c r="E164">
        <v>209.82</v>
      </c>
      <c r="F164">
        <v>200.6</v>
      </c>
      <c r="G164">
        <v>204.3</v>
      </c>
      <c r="H164">
        <v>2165</v>
      </c>
      <c r="I164">
        <v>3.4</v>
      </c>
      <c r="J164">
        <v>4</v>
      </c>
      <c r="K164">
        <v>4.25</v>
      </c>
      <c r="L164">
        <v>0</v>
      </c>
      <c r="M164">
        <v>122</v>
      </c>
      <c r="N164" t="s">
        <v>9</v>
      </c>
      <c r="O164" s="21">
        <f t="shared" si="13"/>
        <v>3.7</v>
      </c>
      <c r="P164">
        <f t="shared" si="14"/>
        <v>198.75</v>
      </c>
      <c r="Q164">
        <f t="shared" si="15"/>
        <v>5</v>
      </c>
      <c r="R164">
        <f t="shared" si="11"/>
        <v>3.946898218028791E-6</v>
      </c>
    </row>
    <row r="165" spans="1:18">
      <c r="A165">
        <f t="shared" si="12"/>
        <v>197.75</v>
      </c>
      <c r="B165" t="s">
        <v>9</v>
      </c>
      <c r="C165">
        <v>90</v>
      </c>
      <c r="D165">
        <v>0</v>
      </c>
      <c r="E165">
        <v>193.3</v>
      </c>
      <c r="F165">
        <v>195.9</v>
      </c>
      <c r="G165">
        <v>199.6</v>
      </c>
      <c r="H165">
        <v>2170</v>
      </c>
      <c r="I165">
        <v>3.4</v>
      </c>
      <c r="J165">
        <v>4</v>
      </c>
      <c r="K165">
        <v>3.15</v>
      </c>
      <c r="L165">
        <v>84</v>
      </c>
      <c r="M165">
        <v>1758</v>
      </c>
      <c r="N165" t="s">
        <v>9</v>
      </c>
      <c r="O165" s="21">
        <f t="shared" si="13"/>
        <v>3.7</v>
      </c>
      <c r="P165">
        <f t="shared" si="14"/>
        <v>194.05</v>
      </c>
      <c r="Q165">
        <f t="shared" si="15"/>
        <v>5</v>
      </c>
      <c r="R165">
        <f t="shared" ref="R165:R203" si="16">O165*Q165/H165^2</f>
        <v>3.9287307014377031E-6</v>
      </c>
    </row>
    <row r="166" spans="1:18">
      <c r="A166">
        <f t="shared" si="12"/>
        <v>192.75</v>
      </c>
      <c r="B166" t="s">
        <v>9</v>
      </c>
      <c r="C166">
        <v>88</v>
      </c>
      <c r="D166">
        <v>2</v>
      </c>
      <c r="E166">
        <v>204.6</v>
      </c>
      <c r="F166">
        <v>190.9</v>
      </c>
      <c r="G166">
        <v>194.6</v>
      </c>
      <c r="H166">
        <v>2175</v>
      </c>
      <c r="I166">
        <v>3.5</v>
      </c>
      <c r="J166">
        <v>3.8</v>
      </c>
      <c r="K166">
        <v>3.27</v>
      </c>
      <c r="L166">
        <v>284</v>
      </c>
      <c r="M166">
        <v>32729</v>
      </c>
      <c r="N166" t="s">
        <v>9</v>
      </c>
      <c r="O166" s="21">
        <f t="shared" si="13"/>
        <v>3.65</v>
      </c>
      <c r="P166">
        <f t="shared" si="14"/>
        <v>189.1</v>
      </c>
      <c r="Q166">
        <f t="shared" si="15"/>
        <v>5</v>
      </c>
      <c r="R166">
        <f t="shared" si="16"/>
        <v>3.8578411943453564E-6</v>
      </c>
    </row>
    <row r="167" spans="1:18">
      <c r="A167">
        <f t="shared" si="12"/>
        <v>188.05</v>
      </c>
      <c r="B167" t="s">
        <v>9</v>
      </c>
      <c r="C167">
        <v>63</v>
      </c>
      <c r="D167">
        <v>4</v>
      </c>
      <c r="E167">
        <v>197.23</v>
      </c>
      <c r="F167">
        <v>186.2</v>
      </c>
      <c r="G167">
        <v>189.9</v>
      </c>
      <c r="H167">
        <v>2180</v>
      </c>
      <c r="I167">
        <v>3.6</v>
      </c>
      <c r="J167">
        <v>4.2</v>
      </c>
      <c r="K167">
        <v>3.4</v>
      </c>
      <c r="L167">
        <v>2</v>
      </c>
      <c r="M167">
        <v>7898</v>
      </c>
      <c r="N167" t="s">
        <v>9</v>
      </c>
      <c r="O167" s="21">
        <f t="shared" si="13"/>
        <v>3.9000000000000004</v>
      </c>
      <c r="P167">
        <f t="shared" si="14"/>
        <v>184.15</v>
      </c>
      <c r="Q167">
        <f t="shared" si="15"/>
        <v>5</v>
      </c>
      <c r="R167">
        <f t="shared" si="16"/>
        <v>4.10318996717448E-6</v>
      </c>
    </row>
    <row r="168" spans="1:18">
      <c r="A168">
        <f t="shared" si="12"/>
        <v>183.05</v>
      </c>
      <c r="B168" t="s">
        <v>9</v>
      </c>
      <c r="C168">
        <v>11</v>
      </c>
      <c r="D168">
        <v>0</v>
      </c>
      <c r="E168">
        <v>186.71</v>
      </c>
      <c r="F168">
        <v>181.2</v>
      </c>
      <c r="G168">
        <v>184.9</v>
      </c>
      <c r="H168">
        <v>2185</v>
      </c>
      <c r="I168">
        <v>3.9</v>
      </c>
      <c r="J168">
        <v>4.5999999999999996</v>
      </c>
      <c r="K168">
        <v>3.6</v>
      </c>
      <c r="L168">
        <v>0</v>
      </c>
      <c r="M168">
        <v>1826</v>
      </c>
      <c r="N168" t="s">
        <v>9</v>
      </c>
      <c r="O168" s="21">
        <f t="shared" si="13"/>
        <v>4.25</v>
      </c>
      <c r="P168">
        <f t="shared" si="14"/>
        <v>178.8</v>
      </c>
      <c r="Q168">
        <f t="shared" si="15"/>
        <v>5</v>
      </c>
      <c r="R168">
        <f t="shared" si="16"/>
        <v>4.4509841911514437E-6</v>
      </c>
    </row>
    <row r="169" spans="1:18">
      <c r="A169">
        <f t="shared" si="12"/>
        <v>178.2</v>
      </c>
      <c r="B169" t="s">
        <v>9</v>
      </c>
      <c r="C169">
        <v>46</v>
      </c>
      <c r="D169">
        <v>2</v>
      </c>
      <c r="E169">
        <v>186.67</v>
      </c>
      <c r="F169">
        <v>176.4</v>
      </c>
      <c r="G169">
        <v>180</v>
      </c>
      <c r="H169">
        <v>2190</v>
      </c>
      <c r="I169">
        <v>4.0999999999999996</v>
      </c>
      <c r="J169">
        <v>4.7</v>
      </c>
      <c r="K169">
        <v>4</v>
      </c>
      <c r="L169">
        <v>14</v>
      </c>
      <c r="M169">
        <v>5014</v>
      </c>
      <c r="N169" t="s">
        <v>9</v>
      </c>
      <c r="O169" s="21">
        <f t="shared" si="13"/>
        <v>4.4000000000000004</v>
      </c>
      <c r="P169">
        <f t="shared" si="14"/>
        <v>173.79999999999998</v>
      </c>
      <c r="Q169">
        <f t="shared" si="15"/>
        <v>5</v>
      </c>
      <c r="R169">
        <f t="shared" si="16"/>
        <v>4.5870603198432063E-6</v>
      </c>
    </row>
    <row r="170" spans="1:18">
      <c r="A170">
        <f t="shared" si="12"/>
        <v>173.39999999999998</v>
      </c>
      <c r="B170" t="s">
        <v>9</v>
      </c>
      <c r="C170">
        <v>4</v>
      </c>
      <c r="D170">
        <v>1</v>
      </c>
      <c r="E170">
        <v>185.93</v>
      </c>
      <c r="F170">
        <v>171.6</v>
      </c>
      <c r="G170">
        <v>175.2</v>
      </c>
      <c r="H170">
        <v>2195</v>
      </c>
      <c r="I170">
        <v>4.3</v>
      </c>
      <c r="J170">
        <v>4.9000000000000004</v>
      </c>
      <c r="K170">
        <v>3.78</v>
      </c>
      <c r="L170">
        <v>0</v>
      </c>
      <c r="M170">
        <v>2443</v>
      </c>
      <c r="N170" t="s">
        <v>9</v>
      </c>
      <c r="O170" s="21">
        <f t="shared" si="13"/>
        <v>4.5999999999999996</v>
      </c>
      <c r="P170">
        <f t="shared" si="14"/>
        <v>168.79999999999998</v>
      </c>
      <c r="Q170">
        <f t="shared" si="15"/>
        <v>5</v>
      </c>
      <c r="R170">
        <f t="shared" si="16"/>
        <v>4.7737402773958211E-6</v>
      </c>
    </row>
    <row r="171" spans="1:18">
      <c r="A171">
        <f t="shared" si="12"/>
        <v>168.7</v>
      </c>
      <c r="B171" t="s">
        <v>9</v>
      </c>
      <c r="C171">
        <v>196</v>
      </c>
      <c r="D171">
        <v>0</v>
      </c>
      <c r="E171">
        <v>180.4</v>
      </c>
      <c r="F171">
        <v>166.9</v>
      </c>
      <c r="G171">
        <v>170.5</v>
      </c>
      <c r="H171">
        <v>2200</v>
      </c>
      <c r="I171">
        <v>4.2</v>
      </c>
      <c r="J171">
        <v>4.9000000000000004</v>
      </c>
      <c r="K171">
        <v>3.93</v>
      </c>
      <c r="L171">
        <v>1041</v>
      </c>
      <c r="M171">
        <v>68229</v>
      </c>
      <c r="N171" t="s">
        <v>9</v>
      </c>
      <c r="O171" s="21">
        <f t="shared" si="13"/>
        <v>4.5500000000000007</v>
      </c>
      <c r="P171">
        <f t="shared" si="14"/>
        <v>164.14999999999998</v>
      </c>
      <c r="Q171">
        <f t="shared" si="15"/>
        <v>5</v>
      </c>
      <c r="R171">
        <f t="shared" si="16"/>
        <v>4.7004132231404966E-6</v>
      </c>
    </row>
    <row r="172" spans="1:18">
      <c r="A172">
        <f t="shared" si="12"/>
        <v>163.95</v>
      </c>
      <c r="B172" t="s">
        <v>9</v>
      </c>
      <c r="C172">
        <v>122</v>
      </c>
      <c r="D172">
        <v>0</v>
      </c>
      <c r="E172">
        <v>167.53</v>
      </c>
      <c r="F172">
        <v>162.19999999999999</v>
      </c>
      <c r="G172">
        <v>165.7</v>
      </c>
      <c r="H172">
        <v>2205</v>
      </c>
      <c r="I172">
        <v>4.7</v>
      </c>
      <c r="J172">
        <v>5.3</v>
      </c>
      <c r="K172">
        <v>4.47</v>
      </c>
      <c r="L172">
        <v>4</v>
      </c>
      <c r="M172">
        <v>897</v>
      </c>
      <c r="N172" t="s">
        <v>9</v>
      </c>
      <c r="O172" s="21">
        <f t="shared" si="13"/>
        <v>5</v>
      </c>
      <c r="P172">
        <f t="shared" si="14"/>
        <v>158.94999999999999</v>
      </c>
      <c r="Q172">
        <f t="shared" si="15"/>
        <v>5</v>
      </c>
      <c r="R172">
        <f t="shared" si="16"/>
        <v>5.1418904674492621E-6</v>
      </c>
    </row>
    <row r="173" spans="1:18">
      <c r="A173">
        <f t="shared" si="12"/>
        <v>159.19999999999999</v>
      </c>
      <c r="B173" t="s">
        <v>9</v>
      </c>
      <c r="C173">
        <v>32</v>
      </c>
      <c r="D173">
        <v>0</v>
      </c>
      <c r="E173">
        <v>165.9</v>
      </c>
      <c r="F173">
        <v>157.4</v>
      </c>
      <c r="G173">
        <v>161</v>
      </c>
      <c r="H173">
        <v>2210</v>
      </c>
      <c r="I173">
        <v>4.5999999999999996</v>
      </c>
      <c r="J173">
        <v>5.3</v>
      </c>
      <c r="K173">
        <v>4.29</v>
      </c>
      <c r="L173">
        <v>9</v>
      </c>
      <c r="M173">
        <v>12283</v>
      </c>
      <c r="N173" t="s">
        <v>9</v>
      </c>
      <c r="O173" s="21">
        <f t="shared" si="13"/>
        <v>4.9499999999999993</v>
      </c>
      <c r="P173">
        <f t="shared" si="14"/>
        <v>154.25</v>
      </c>
      <c r="Q173">
        <f t="shared" si="15"/>
        <v>5</v>
      </c>
      <c r="R173">
        <f t="shared" si="16"/>
        <v>5.0674638111422773E-6</v>
      </c>
    </row>
    <row r="174" spans="1:18">
      <c r="A174">
        <f t="shared" si="12"/>
        <v>154.44999999999999</v>
      </c>
      <c r="B174" t="s">
        <v>9</v>
      </c>
      <c r="C174">
        <v>21</v>
      </c>
      <c r="D174">
        <v>0</v>
      </c>
      <c r="E174">
        <v>160.36000000000001</v>
      </c>
      <c r="F174">
        <v>152.69999999999999</v>
      </c>
      <c r="G174">
        <v>156.19999999999999</v>
      </c>
      <c r="H174">
        <v>2215</v>
      </c>
      <c r="I174">
        <v>5.2</v>
      </c>
      <c r="J174">
        <v>5.8</v>
      </c>
      <c r="K174">
        <v>5.15</v>
      </c>
      <c r="L174">
        <v>1</v>
      </c>
      <c r="M174">
        <v>1658</v>
      </c>
      <c r="N174" t="s">
        <v>9</v>
      </c>
      <c r="O174" s="21">
        <f t="shared" si="13"/>
        <v>5.5</v>
      </c>
      <c r="P174">
        <f t="shared" si="14"/>
        <v>148.94999999999999</v>
      </c>
      <c r="Q174">
        <f t="shared" si="15"/>
        <v>5</v>
      </c>
      <c r="R174">
        <f t="shared" si="16"/>
        <v>5.6051241025431975E-6</v>
      </c>
    </row>
    <row r="175" spans="1:18">
      <c r="A175">
        <f t="shared" si="12"/>
        <v>149.65</v>
      </c>
      <c r="B175" t="s">
        <v>9</v>
      </c>
      <c r="C175">
        <v>2484</v>
      </c>
      <c r="D175">
        <v>0</v>
      </c>
      <c r="E175">
        <v>155.58000000000001</v>
      </c>
      <c r="F175">
        <v>147.9</v>
      </c>
      <c r="G175">
        <v>151.4</v>
      </c>
      <c r="H175">
        <v>2220</v>
      </c>
      <c r="I175">
        <v>5</v>
      </c>
      <c r="J175">
        <v>5.8</v>
      </c>
      <c r="K175">
        <v>4.7</v>
      </c>
      <c r="L175">
        <v>51</v>
      </c>
      <c r="M175">
        <v>17861</v>
      </c>
      <c r="N175" t="s">
        <v>9</v>
      </c>
      <c r="O175" s="21">
        <f t="shared" si="13"/>
        <v>5.4</v>
      </c>
      <c r="P175">
        <f t="shared" si="14"/>
        <v>144.25</v>
      </c>
      <c r="Q175">
        <f t="shared" si="15"/>
        <v>5</v>
      </c>
      <c r="R175">
        <f t="shared" si="16"/>
        <v>5.4784514243973704E-6</v>
      </c>
    </row>
    <row r="176" spans="1:18">
      <c r="A176">
        <f t="shared" si="12"/>
        <v>144.94999999999999</v>
      </c>
      <c r="B176" t="s">
        <v>9</v>
      </c>
      <c r="C176">
        <v>5406</v>
      </c>
      <c r="D176">
        <v>9</v>
      </c>
      <c r="E176">
        <v>153.65</v>
      </c>
      <c r="F176">
        <v>143.19999999999999</v>
      </c>
      <c r="G176">
        <v>146.69999999999999</v>
      </c>
      <c r="H176">
        <v>2225</v>
      </c>
      <c r="I176">
        <v>5.3</v>
      </c>
      <c r="J176">
        <v>6</v>
      </c>
      <c r="K176">
        <v>5</v>
      </c>
      <c r="L176">
        <v>200</v>
      </c>
      <c r="M176">
        <v>31936</v>
      </c>
      <c r="N176" t="s">
        <v>9</v>
      </c>
      <c r="O176" s="21">
        <f t="shared" si="13"/>
        <v>5.65</v>
      </c>
      <c r="P176">
        <f t="shared" si="14"/>
        <v>139.29999999999998</v>
      </c>
      <c r="Q176">
        <f t="shared" si="15"/>
        <v>5</v>
      </c>
      <c r="R176">
        <f t="shared" si="16"/>
        <v>5.7063502083070316E-6</v>
      </c>
    </row>
    <row r="177" spans="1:18">
      <c r="A177">
        <f t="shared" si="12"/>
        <v>140.25</v>
      </c>
      <c r="B177" t="s">
        <v>9</v>
      </c>
      <c r="C177">
        <v>200</v>
      </c>
      <c r="D177">
        <v>4</v>
      </c>
      <c r="E177">
        <v>149.02000000000001</v>
      </c>
      <c r="F177">
        <v>138.5</v>
      </c>
      <c r="G177">
        <v>142</v>
      </c>
      <c r="H177">
        <v>2230</v>
      </c>
      <c r="I177">
        <v>5.5</v>
      </c>
      <c r="J177">
        <v>6.3</v>
      </c>
      <c r="K177">
        <v>5.15</v>
      </c>
      <c r="L177">
        <v>31</v>
      </c>
      <c r="M177">
        <v>9115</v>
      </c>
      <c r="N177" t="s">
        <v>9</v>
      </c>
      <c r="O177" s="21">
        <f t="shared" si="13"/>
        <v>5.9</v>
      </c>
      <c r="P177">
        <f t="shared" si="14"/>
        <v>134.35</v>
      </c>
      <c r="Q177">
        <f t="shared" si="15"/>
        <v>5</v>
      </c>
      <c r="R177">
        <f t="shared" si="16"/>
        <v>5.9321522652778053E-6</v>
      </c>
    </row>
    <row r="178" spans="1:18">
      <c r="A178">
        <f t="shared" si="12"/>
        <v>135.60000000000002</v>
      </c>
      <c r="B178" t="s">
        <v>9</v>
      </c>
      <c r="C178">
        <v>25</v>
      </c>
      <c r="D178">
        <v>0</v>
      </c>
      <c r="E178">
        <v>132.6</v>
      </c>
      <c r="F178">
        <v>133.9</v>
      </c>
      <c r="G178">
        <v>137.30000000000001</v>
      </c>
      <c r="H178">
        <v>2235</v>
      </c>
      <c r="I178">
        <v>6.2</v>
      </c>
      <c r="J178">
        <v>6.9</v>
      </c>
      <c r="K178">
        <v>5.75</v>
      </c>
      <c r="L178">
        <v>7</v>
      </c>
      <c r="M178">
        <v>351</v>
      </c>
      <c r="N178" t="s">
        <v>9</v>
      </c>
      <c r="O178" s="21">
        <f t="shared" si="13"/>
        <v>6.5500000000000007</v>
      </c>
      <c r="P178">
        <f t="shared" si="14"/>
        <v>129.05000000000001</v>
      </c>
      <c r="Q178">
        <f t="shared" si="15"/>
        <v>5</v>
      </c>
      <c r="R178">
        <f t="shared" si="16"/>
        <v>6.556261229474148E-6</v>
      </c>
    </row>
    <row r="179" spans="1:18">
      <c r="A179">
        <f t="shared" si="12"/>
        <v>130.89999999999998</v>
      </c>
      <c r="B179" t="s">
        <v>9</v>
      </c>
      <c r="C179">
        <v>121</v>
      </c>
      <c r="D179">
        <v>0</v>
      </c>
      <c r="E179">
        <v>135.54</v>
      </c>
      <c r="F179">
        <v>129.19999999999999</v>
      </c>
      <c r="G179">
        <v>132.6</v>
      </c>
      <c r="H179">
        <v>2240</v>
      </c>
      <c r="I179">
        <v>6.6</v>
      </c>
      <c r="J179">
        <v>7.2</v>
      </c>
      <c r="K179">
        <v>5.6</v>
      </c>
      <c r="L179">
        <v>10</v>
      </c>
      <c r="M179">
        <v>5337</v>
      </c>
      <c r="N179" t="s">
        <v>9</v>
      </c>
      <c r="O179" s="21">
        <f t="shared" si="13"/>
        <v>6.9</v>
      </c>
      <c r="P179">
        <f t="shared" si="14"/>
        <v>123.99999999999997</v>
      </c>
      <c r="Q179">
        <f t="shared" si="15"/>
        <v>5</v>
      </c>
      <c r="R179">
        <f t="shared" si="16"/>
        <v>6.8757971938775513E-6</v>
      </c>
    </row>
    <row r="180" spans="1:18">
      <c r="A180">
        <f t="shared" si="12"/>
        <v>126.25</v>
      </c>
      <c r="B180" t="s">
        <v>9</v>
      </c>
      <c r="C180">
        <v>7</v>
      </c>
      <c r="D180">
        <v>0</v>
      </c>
      <c r="E180">
        <v>121.1</v>
      </c>
      <c r="F180">
        <v>124.6</v>
      </c>
      <c r="G180">
        <v>127.9</v>
      </c>
      <c r="H180">
        <v>2245</v>
      </c>
      <c r="I180">
        <v>6.9</v>
      </c>
      <c r="J180">
        <v>7.5</v>
      </c>
      <c r="K180">
        <v>6</v>
      </c>
      <c r="L180">
        <v>7</v>
      </c>
      <c r="M180">
        <v>4735</v>
      </c>
      <c r="N180" t="s">
        <v>9</v>
      </c>
      <c r="O180" s="21">
        <f t="shared" si="13"/>
        <v>7.2</v>
      </c>
      <c r="P180">
        <f t="shared" si="14"/>
        <v>119.05</v>
      </c>
      <c r="Q180">
        <f t="shared" si="15"/>
        <v>5</v>
      </c>
      <c r="R180">
        <f t="shared" si="16"/>
        <v>7.142821712193888E-6</v>
      </c>
    </row>
    <row r="181" spans="1:18">
      <c r="A181">
        <f t="shared" si="12"/>
        <v>122.9</v>
      </c>
      <c r="B181" t="s">
        <v>9</v>
      </c>
      <c r="C181">
        <v>9778</v>
      </c>
      <c r="D181">
        <v>101</v>
      </c>
      <c r="E181">
        <v>127.05</v>
      </c>
      <c r="F181">
        <v>121.2</v>
      </c>
      <c r="G181">
        <v>124.6</v>
      </c>
      <c r="H181">
        <v>2250</v>
      </c>
      <c r="I181">
        <v>6.8</v>
      </c>
      <c r="J181">
        <v>7.6</v>
      </c>
      <c r="K181">
        <v>6.2</v>
      </c>
      <c r="L181">
        <v>5351</v>
      </c>
      <c r="M181">
        <v>58256</v>
      </c>
      <c r="N181" t="s">
        <v>9</v>
      </c>
      <c r="O181" s="21">
        <f t="shared" si="13"/>
        <v>7.1999999999999993</v>
      </c>
      <c r="P181">
        <f t="shared" si="14"/>
        <v>115.7</v>
      </c>
      <c r="Q181">
        <f t="shared" si="15"/>
        <v>5</v>
      </c>
      <c r="R181">
        <f t="shared" si="16"/>
        <v>7.111111111111111E-6</v>
      </c>
    </row>
    <row r="182" spans="1:18">
      <c r="A182">
        <f t="shared" si="12"/>
        <v>117.05000000000001</v>
      </c>
      <c r="B182" t="s">
        <v>9</v>
      </c>
      <c r="C182">
        <v>29</v>
      </c>
      <c r="D182">
        <v>0</v>
      </c>
      <c r="E182">
        <v>129.85</v>
      </c>
      <c r="F182">
        <v>115.4</v>
      </c>
      <c r="G182">
        <v>118.7</v>
      </c>
      <c r="H182">
        <v>2255</v>
      </c>
      <c r="I182">
        <v>7.6</v>
      </c>
      <c r="J182">
        <v>8.3000000000000007</v>
      </c>
      <c r="K182">
        <v>7.2</v>
      </c>
      <c r="L182">
        <v>0</v>
      </c>
      <c r="M182">
        <v>1824</v>
      </c>
      <c r="N182" t="s">
        <v>9</v>
      </c>
      <c r="O182" s="21">
        <f t="shared" si="13"/>
        <v>7.95</v>
      </c>
      <c r="P182">
        <f t="shared" si="14"/>
        <v>109.10000000000001</v>
      </c>
      <c r="Q182">
        <f t="shared" si="15"/>
        <v>5</v>
      </c>
      <c r="R182">
        <f t="shared" si="16"/>
        <v>7.8170707125333696E-6</v>
      </c>
    </row>
    <row r="183" spans="1:18">
      <c r="A183">
        <f t="shared" si="12"/>
        <v>112.44999999999999</v>
      </c>
      <c r="B183" t="s">
        <v>9</v>
      </c>
      <c r="C183">
        <v>2673</v>
      </c>
      <c r="D183">
        <v>2</v>
      </c>
      <c r="E183">
        <v>119.3</v>
      </c>
      <c r="F183">
        <v>110.8</v>
      </c>
      <c r="G183">
        <v>114.1</v>
      </c>
      <c r="H183">
        <v>2260</v>
      </c>
      <c r="I183">
        <v>7.6</v>
      </c>
      <c r="J183">
        <v>8.4</v>
      </c>
      <c r="K183">
        <v>7.05</v>
      </c>
      <c r="L183">
        <v>494</v>
      </c>
      <c r="M183">
        <v>13894</v>
      </c>
      <c r="N183" t="s">
        <v>9</v>
      </c>
      <c r="O183" s="21">
        <f t="shared" si="13"/>
        <v>8</v>
      </c>
      <c r="P183">
        <f t="shared" si="14"/>
        <v>104.44999999999999</v>
      </c>
      <c r="Q183">
        <f t="shared" si="15"/>
        <v>5</v>
      </c>
      <c r="R183">
        <f t="shared" si="16"/>
        <v>7.8314668337379586E-6</v>
      </c>
    </row>
    <row r="184" spans="1:18">
      <c r="A184">
        <f t="shared" si="12"/>
        <v>107.9</v>
      </c>
      <c r="B184" t="s">
        <v>9</v>
      </c>
      <c r="C184">
        <v>16</v>
      </c>
      <c r="D184">
        <v>0</v>
      </c>
      <c r="E184">
        <v>114.65</v>
      </c>
      <c r="F184">
        <v>106.3</v>
      </c>
      <c r="G184">
        <v>109.5</v>
      </c>
      <c r="H184">
        <v>2265</v>
      </c>
      <c r="I184">
        <v>8.4</v>
      </c>
      <c r="J184">
        <v>9.1999999999999993</v>
      </c>
      <c r="K184">
        <v>7.3</v>
      </c>
      <c r="L184">
        <v>2</v>
      </c>
      <c r="M184">
        <v>1927</v>
      </c>
      <c r="N184" t="s">
        <v>9</v>
      </c>
      <c r="O184" s="21">
        <f t="shared" si="13"/>
        <v>8.8000000000000007</v>
      </c>
      <c r="P184">
        <f t="shared" si="14"/>
        <v>99.100000000000009</v>
      </c>
      <c r="Q184">
        <f t="shared" si="15"/>
        <v>5</v>
      </c>
      <c r="R184">
        <f t="shared" si="16"/>
        <v>8.576621883055811E-6</v>
      </c>
    </row>
    <row r="185" spans="1:18">
      <c r="A185">
        <f t="shared" si="12"/>
        <v>103.4</v>
      </c>
      <c r="B185" t="s">
        <v>9</v>
      </c>
      <c r="C185">
        <v>2153</v>
      </c>
      <c r="D185">
        <v>0</v>
      </c>
      <c r="E185">
        <v>111.21</v>
      </c>
      <c r="F185">
        <v>101.8</v>
      </c>
      <c r="G185">
        <v>105</v>
      </c>
      <c r="H185">
        <v>2270</v>
      </c>
      <c r="I185">
        <v>8.9</v>
      </c>
      <c r="J185">
        <v>9.6999999999999993</v>
      </c>
      <c r="K185">
        <v>8.3000000000000007</v>
      </c>
      <c r="L185">
        <v>27</v>
      </c>
      <c r="M185">
        <v>5233</v>
      </c>
      <c r="N185" t="s">
        <v>9</v>
      </c>
      <c r="O185" s="21">
        <f t="shared" si="13"/>
        <v>9.3000000000000007</v>
      </c>
      <c r="P185">
        <f t="shared" si="14"/>
        <v>94.100000000000009</v>
      </c>
      <c r="Q185">
        <f t="shared" si="15"/>
        <v>5</v>
      </c>
      <c r="R185">
        <f t="shared" si="16"/>
        <v>9.0240447126860602E-6</v>
      </c>
    </row>
    <row r="186" spans="1:18">
      <c r="A186">
        <f t="shared" si="12"/>
        <v>100.30000000000001</v>
      </c>
      <c r="B186" t="s">
        <v>9</v>
      </c>
      <c r="C186">
        <v>11728</v>
      </c>
      <c r="D186">
        <v>15</v>
      </c>
      <c r="E186">
        <v>107.1</v>
      </c>
      <c r="F186">
        <v>98.7</v>
      </c>
      <c r="G186">
        <v>101.9</v>
      </c>
      <c r="H186">
        <v>2275</v>
      </c>
      <c r="I186">
        <v>9.1</v>
      </c>
      <c r="J186">
        <v>9.8000000000000007</v>
      </c>
      <c r="K186">
        <v>8.1300000000000008</v>
      </c>
      <c r="L186">
        <v>4076</v>
      </c>
      <c r="M186">
        <v>28790</v>
      </c>
      <c r="N186" t="s">
        <v>9</v>
      </c>
      <c r="O186" s="21">
        <f t="shared" si="13"/>
        <v>9.4499999999999993</v>
      </c>
      <c r="P186">
        <f t="shared" si="14"/>
        <v>90.850000000000009</v>
      </c>
      <c r="Q186">
        <f t="shared" si="15"/>
        <v>5</v>
      </c>
      <c r="R186">
        <f t="shared" si="16"/>
        <v>9.129332206255284E-6</v>
      </c>
    </row>
    <row r="187" spans="1:18">
      <c r="A187">
        <f t="shared" si="12"/>
        <v>94.15</v>
      </c>
      <c r="B187" t="s">
        <v>9</v>
      </c>
      <c r="C187">
        <v>1712</v>
      </c>
      <c r="D187">
        <v>5</v>
      </c>
      <c r="E187">
        <v>99.8</v>
      </c>
      <c r="F187">
        <v>92.6</v>
      </c>
      <c r="G187">
        <v>95.7</v>
      </c>
      <c r="H187">
        <v>2280</v>
      </c>
      <c r="I187">
        <v>9.5</v>
      </c>
      <c r="J187">
        <v>10.4</v>
      </c>
      <c r="K187">
        <v>8.75</v>
      </c>
      <c r="L187">
        <v>114</v>
      </c>
      <c r="M187">
        <v>3375</v>
      </c>
      <c r="N187" t="s">
        <v>9</v>
      </c>
      <c r="O187" s="21">
        <f t="shared" si="13"/>
        <v>9.9499999999999993</v>
      </c>
      <c r="P187">
        <f t="shared" si="14"/>
        <v>84.2</v>
      </c>
      <c r="Q187">
        <f t="shared" si="15"/>
        <v>5</v>
      </c>
      <c r="R187">
        <f t="shared" si="16"/>
        <v>9.5702523853493376E-6</v>
      </c>
    </row>
    <row r="188" spans="1:18">
      <c r="A188">
        <f t="shared" si="12"/>
        <v>89.7</v>
      </c>
      <c r="B188" t="s">
        <v>9</v>
      </c>
      <c r="C188">
        <v>125</v>
      </c>
      <c r="D188">
        <v>4</v>
      </c>
      <c r="E188">
        <v>101.42</v>
      </c>
      <c r="F188">
        <v>88.2</v>
      </c>
      <c r="G188">
        <v>91.2</v>
      </c>
      <c r="H188">
        <v>2285</v>
      </c>
      <c r="I188">
        <v>10.6</v>
      </c>
      <c r="J188">
        <v>11.4</v>
      </c>
      <c r="K188">
        <v>9.1</v>
      </c>
      <c r="L188">
        <v>43</v>
      </c>
      <c r="M188">
        <v>4260</v>
      </c>
      <c r="N188" t="s">
        <v>9</v>
      </c>
      <c r="O188" s="21">
        <f t="shared" si="13"/>
        <v>11</v>
      </c>
      <c r="P188">
        <f t="shared" si="14"/>
        <v>78.7</v>
      </c>
      <c r="Q188">
        <f t="shared" si="15"/>
        <v>5</v>
      </c>
      <c r="R188">
        <f t="shared" si="16"/>
        <v>1.0533926425312067E-5</v>
      </c>
    </row>
    <row r="189" spans="1:18">
      <c r="A189">
        <f t="shared" si="12"/>
        <v>85.4</v>
      </c>
      <c r="B189" t="s">
        <v>9</v>
      </c>
      <c r="C189">
        <v>2651</v>
      </c>
      <c r="D189">
        <v>0</v>
      </c>
      <c r="E189">
        <v>90.46</v>
      </c>
      <c r="F189">
        <v>83.9</v>
      </c>
      <c r="G189">
        <v>86.9</v>
      </c>
      <c r="H189">
        <v>2290</v>
      </c>
      <c r="I189">
        <v>10.6</v>
      </c>
      <c r="J189">
        <v>11.5</v>
      </c>
      <c r="K189">
        <v>9.68</v>
      </c>
      <c r="L189">
        <v>418</v>
      </c>
      <c r="M189">
        <v>9659</v>
      </c>
      <c r="N189" t="s">
        <v>9</v>
      </c>
      <c r="O189" s="21">
        <f t="shared" si="13"/>
        <v>11.05</v>
      </c>
      <c r="P189">
        <f t="shared" si="14"/>
        <v>74.350000000000009</v>
      </c>
      <c r="Q189">
        <f t="shared" si="15"/>
        <v>5</v>
      </c>
      <c r="R189">
        <f t="shared" si="16"/>
        <v>1.0535649587155089E-5</v>
      </c>
    </row>
    <row r="190" spans="1:18">
      <c r="A190">
        <f t="shared" si="12"/>
        <v>81.05</v>
      </c>
      <c r="B190" t="s">
        <v>9</v>
      </c>
      <c r="C190">
        <v>177</v>
      </c>
      <c r="D190">
        <v>0</v>
      </c>
      <c r="E190">
        <v>87.9</v>
      </c>
      <c r="F190">
        <v>79.599999999999994</v>
      </c>
      <c r="G190">
        <v>82.5</v>
      </c>
      <c r="H190">
        <v>2295</v>
      </c>
      <c r="I190">
        <v>11.6</v>
      </c>
      <c r="J190">
        <v>12.4</v>
      </c>
      <c r="K190">
        <v>10.1</v>
      </c>
      <c r="L190">
        <v>90</v>
      </c>
      <c r="M190">
        <v>3469</v>
      </c>
      <c r="N190" t="s">
        <v>9</v>
      </c>
      <c r="O190" s="21">
        <f t="shared" si="13"/>
        <v>12</v>
      </c>
      <c r="P190">
        <f t="shared" si="14"/>
        <v>69.05</v>
      </c>
      <c r="Q190">
        <f t="shared" si="15"/>
        <v>5</v>
      </c>
      <c r="R190">
        <f t="shared" si="16"/>
        <v>1.1391629999857605E-5</v>
      </c>
    </row>
    <row r="191" spans="1:18">
      <c r="A191">
        <f t="shared" si="12"/>
        <v>78.05</v>
      </c>
      <c r="B191" t="s">
        <v>9</v>
      </c>
      <c r="C191">
        <v>23576</v>
      </c>
      <c r="D191">
        <v>68</v>
      </c>
      <c r="E191">
        <v>84.83</v>
      </c>
      <c r="F191">
        <v>76.599999999999994</v>
      </c>
      <c r="G191">
        <v>79.5</v>
      </c>
      <c r="H191">
        <v>2300</v>
      </c>
      <c r="I191">
        <v>12.1</v>
      </c>
      <c r="J191">
        <v>13</v>
      </c>
      <c r="K191">
        <v>10.72</v>
      </c>
      <c r="L191">
        <v>5539</v>
      </c>
      <c r="M191">
        <v>59310</v>
      </c>
      <c r="N191" t="s">
        <v>9</v>
      </c>
      <c r="O191" s="21">
        <f t="shared" si="13"/>
        <v>12.55</v>
      </c>
      <c r="P191">
        <f t="shared" si="14"/>
        <v>65.5</v>
      </c>
      <c r="Q191">
        <f t="shared" si="15"/>
        <v>5</v>
      </c>
      <c r="R191">
        <f t="shared" si="16"/>
        <v>1.1862003780718337E-5</v>
      </c>
    </row>
    <row r="192" spans="1:18">
      <c r="A192">
        <f t="shared" si="12"/>
        <v>72.75</v>
      </c>
      <c r="B192" t="s">
        <v>9</v>
      </c>
      <c r="C192">
        <v>3061</v>
      </c>
      <c r="D192">
        <v>0</v>
      </c>
      <c r="E192">
        <v>80.540000000000006</v>
      </c>
      <c r="F192">
        <v>72</v>
      </c>
      <c r="G192">
        <v>73.5</v>
      </c>
      <c r="H192">
        <v>2305</v>
      </c>
      <c r="I192">
        <v>13.3</v>
      </c>
      <c r="J192">
        <v>14.3</v>
      </c>
      <c r="K192">
        <v>11.5</v>
      </c>
      <c r="L192">
        <v>23</v>
      </c>
      <c r="M192">
        <v>600</v>
      </c>
      <c r="N192" t="s">
        <v>9</v>
      </c>
      <c r="O192" s="21">
        <f t="shared" si="13"/>
        <v>13.8</v>
      </c>
      <c r="P192">
        <f t="shared" si="14"/>
        <v>58.95</v>
      </c>
      <c r="Q192">
        <f t="shared" si="15"/>
        <v>5</v>
      </c>
      <c r="R192">
        <f t="shared" si="16"/>
        <v>1.2986951877696792E-5</v>
      </c>
    </row>
    <row r="193" spans="1:18">
      <c r="A193">
        <f t="shared" si="12"/>
        <v>69.55</v>
      </c>
      <c r="B193" t="s">
        <v>9</v>
      </c>
      <c r="C193">
        <v>7254</v>
      </c>
      <c r="D193">
        <v>9</v>
      </c>
      <c r="E193">
        <v>73.599999999999994</v>
      </c>
      <c r="F193">
        <v>68.8</v>
      </c>
      <c r="G193">
        <v>70.3</v>
      </c>
      <c r="H193">
        <v>2310</v>
      </c>
      <c r="I193">
        <v>13.6</v>
      </c>
      <c r="J193">
        <v>14.5</v>
      </c>
      <c r="K193">
        <v>12.1</v>
      </c>
      <c r="L193">
        <v>105</v>
      </c>
      <c r="M193">
        <v>1499</v>
      </c>
      <c r="N193" t="s">
        <v>9</v>
      </c>
      <c r="O193" s="21">
        <f t="shared" si="13"/>
        <v>14.05</v>
      </c>
      <c r="P193">
        <f t="shared" si="14"/>
        <v>55.5</v>
      </c>
      <c r="Q193">
        <f t="shared" si="15"/>
        <v>5</v>
      </c>
      <c r="R193">
        <f t="shared" si="16"/>
        <v>1.31650456325781E-5</v>
      </c>
    </row>
    <row r="194" spans="1:18">
      <c r="A194">
        <f t="shared" si="12"/>
        <v>64.5</v>
      </c>
      <c r="B194" t="s">
        <v>9</v>
      </c>
      <c r="C194">
        <v>207</v>
      </c>
      <c r="D194">
        <v>0</v>
      </c>
      <c r="E194">
        <v>72.05</v>
      </c>
      <c r="F194">
        <v>63.7</v>
      </c>
      <c r="G194">
        <v>65.3</v>
      </c>
      <c r="H194">
        <v>2315</v>
      </c>
      <c r="I194">
        <v>14.7</v>
      </c>
      <c r="J194">
        <v>15.5</v>
      </c>
      <c r="K194">
        <v>12.78</v>
      </c>
      <c r="L194">
        <v>26</v>
      </c>
      <c r="M194">
        <v>6705</v>
      </c>
      <c r="N194" t="s">
        <v>9</v>
      </c>
      <c r="O194" s="21">
        <f t="shared" si="13"/>
        <v>15.1</v>
      </c>
      <c r="P194">
        <f t="shared" si="14"/>
        <v>49.4</v>
      </c>
      <c r="Q194">
        <f t="shared" si="15"/>
        <v>5</v>
      </c>
      <c r="R194">
        <f t="shared" si="16"/>
        <v>1.4087857852581296E-5</v>
      </c>
    </row>
    <row r="195" spans="1:18">
      <c r="A195">
        <f t="shared" si="12"/>
        <v>60.45</v>
      </c>
      <c r="B195" t="s">
        <v>9</v>
      </c>
      <c r="C195">
        <v>3109</v>
      </c>
      <c r="D195">
        <v>2</v>
      </c>
      <c r="E195">
        <v>67.8</v>
      </c>
      <c r="F195">
        <v>59.7</v>
      </c>
      <c r="G195">
        <v>61.2</v>
      </c>
      <c r="H195">
        <v>2320</v>
      </c>
      <c r="I195">
        <v>15.3</v>
      </c>
      <c r="J195">
        <v>16.399999999999999</v>
      </c>
      <c r="K195">
        <v>14</v>
      </c>
      <c r="L195">
        <v>164</v>
      </c>
      <c r="M195">
        <v>6873</v>
      </c>
      <c r="N195" t="s">
        <v>9</v>
      </c>
      <c r="O195" s="21">
        <f t="shared" si="13"/>
        <v>15.85</v>
      </c>
      <c r="P195">
        <f t="shared" si="14"/>
        <v>44.6</v>
      </c>
      <c r="Q195">
        <f t="shared" si="15"/>
        <v>5</v>
      </c>
      <c r="R195">
        <f t="shared" si="16"/>
        <v>1.4723914982164091E-5</v>
      </c>
    </row>
    <row r="196" spans="1:18">
      <c r="A196">
        <f t="shared" si="12"/>
        <v>57.9</v>
      </c>
      <c r="B196" t="s">
        <v>9</v>
      </c>
      <c r="C196">
        <v>13517</v>
      </c>
      <c r="D196">
        <v>115</v>
      </c>
      <c r="E196">
        <v>63.2</v>
      </c>
      <c r="F196">
        <v>56.9</v>
      </c>
      <c r="G196">
        <v>58.9</v>
      </c>
      <c r="H196">
        <v>2325</v>
      </c>
      <c r="I196">
        <v>16.7</v>
      </c>
      <c r="J196">
        <v>17.5</v>
      </c>
      <c r="K196">
        <v>14.4</v>
      </c>
      <c r="L196">
        <v>964</v>
      </c>
      <c r="M196">
        <v>23279</v>
      </c>
      <c r="N196" t="s">
        <v>9</v>
      </c>
      <c r="O196" s="21">
        <f t="shared" si="13"/>
        <v>17.100000000000001</v>
      </c>
      <c r="P196">
        <f t="shared" si="14"/>
        <v>40.799999999999997</v>
      </c>
      <c r="Q196">
        <f t="shared" si="15"/>
        <v>5</v>
      </c>
      <c r="R196">
        <f t="shared" si="16"/>
        <v>1.5816857440166492E-5</v>
      </c>
    </row>
    <row r="197" spans="1:18">
      <c r="A197">
        <f t="shared" si="12"/>
        <v>52.75</v>
      </c>
      <c r="B197" t="s">
        <v>9</v>
      </c>
      <c r="C197">
        <v>2812</v>
      </c>
      <c r="D197">
        <v>4</v>
      </c>
      <c r="E197">
        <v>59.2</v>
      </c>
      <c r="F197">
        <v>52</v>
      </c>
      <c r="G197">
        <v>53.5</v>
      </c>
      <c r="H197">
        <v>2330</v>
      </c>
      <c r="I197">
        <v>17.2</v>
      </c>
      <c r="J197">
        <v>18.399999999999999</v>
      </c>
      <c r="K197">
        <v>15.7</v>
      </c>
      <c r="L197">
        <v>368</v>
      </c>
      <c r="M197">
        <v>7528</v>
      </c>
      <c r="N197" t="s">
        <v>9</v>
      </c>
      <c r="O197" s="21">
        <f t="shared" si="13"/>
        <v>17.799999999999997</v>
      </c>
      <c r="P197">
        <f t="shared" si="14"/>
        <v>34.950000000000003</v>
      </c>
      <c r="Q197">
        <f t="shared" si="15"/>
        <v>5</v>
      </c>
      <c r="R197">
        <f t="shared" si="16"/>
        <v>1.6393744589143286E-5</v>
      </c>
    </row>
    <row r="198" spans="1:18">
      <c r="A198">
        <f t="shared" ref="A198:A253" si="17">IF(F198 &lt;&gt; 0, 0.5*(F198+G198),0)</f>
        <v>48.95</v>
      </c>
      <c r="B198" t="s">
        <v>9</v>
      </c>
      <c r="C198">
        <v>431</v>
      </c>
      <c r="D198">
        <v>1</v>
      </c>
      <c r="E198">
        <v>53.52</v>
      </c>
      <c r="F198">
        <v>48.2</v>
      </c>
      <c r="G198">
        <v>49.7</v>
      </c>
      <c r="H198">
        <v>2335</v>
      </c>
      <c r="I198">
        <v>19.600000000000001</v>
      </c>
      <c r="J198">
        <v>20.6</v>
      </c>
      <c r="K198">
        <v>16.600000000000001</v>
      </c>
      <c r="L198">
        <v>2</v>
      </c>
      <c r="M198">
        <v>1097</v>
      </c>
      <c r="N198" t="s">
        <v>9</v>
      </c>
      <c r="O198" s="21">
        <f t="shared" si="13"/>
        <v>20.100000000000001</v>
      </c>
      <c r="P198">
        <f t="shared" si="14"/>
        <v>28.85</v>
      </c>
      <c r="Q198">
        <f t="shared" si="15"/>
        <v>5</v>
      </c>
      <c r="R198">
        <f t="shared" si="16"/>
        <v>1.8432841638046852E-5</v>
      </c>
    </row>
    <row r="199" spans="1:18">
      <c r="A199">
        <f t="shared" si="17"/>
        <v>45.35</v>
      </c>
      <c r="B199" t="s">
        <v>9</v>
      </c>
      <c r="C199">
        <v>4488</v>
      </c>
      <c r="D199">
        <v>17</v>
      </c>
      <c r="E199">
        <v>51.46</v>
      </c>
      <c r="F199">
        <v>44.6</v>
      </c>
      <c r="G199">
        <v>46.1</v>
      </c>
      <c r="H199">
        <v>2340</v>
      </c>
      <c r="I199">
        <v>20</v>
      </c>
      <c r="J199">
        <v>21.2</v>
      </c>
      <c r="K199">
        <v>17.7</v>
      </c>
      <c r="L199">
        <v>1203</v>
      </c>
      <c r="M199">
        <v>6269</v>
      </c>
      <c r="N199" t="s">
        <v>9</v>
      </c>
      <c r="O199" s="21">
        <f t="shared" ref="O199:O253" si="18">IF(I199&lt;&gt;0,0.5*(I199+J199),0)</f>
        <v>20.6</v>
      </c>
      <c r="P199">
        <f t="shared" ref="P199:P253" si="19">ABS(A199-O199)</f>
        <v>24.75</v>
      </c>
      <c r="Q199">
        <f t="shared" ref="Q199:Q252" si="20">(H200-H198)/2</f>
        <v>5</v>
      </c>
      <c r="R199">
        <f t="shared" si="16"/>
        <v>1.8810723938929068E-5</v>
      </c>
    </row>
    <row r="200" spans="1:18">
      <c r="A200">
        <f t="shared" si="17"/>
        <v>41.75</v>
      </c>
      <c r="B200" t="s">
        <v>9</v>
      </c>
      <c r="C200">
        <v>956</v>
      </c>
      <c r="D200">
        <v>0</v>
      </c>
      <c r="E200">
        <v>47.09</v>
      </c>
      <c r="F200">
        <v>41</v>
      </c>
      <c r="G200">
        <v>42.5</v>
      </c>
      <c r="H200">
        <v>2345</v>
      </c>
      <c r="I200">
        <v>20.9</v>
      </c>
      <c r="J200">
        <v>22.2</v>
      </c>
      <c r="K200">
        <v>18.89</v>
      </c>
      <c r="L200">
        <v>316</v>
      </c>
      <c r="M200">
        <v>2031</v>
      </c>
      <c r="N200" t="s">
        <v>9</v>
      </c>
      <c r="O200" s="21">
        <f t="shared" si="18"/>
        <v>21.549999999999997</v>
      </c>
      <c r="P200">
        <f t="shared" si="19"/>
        <v>20.200000000000003</v>
      </c>
      <c r="Q200">
        <f t="shared" si="20"/>
        <v>5</v>
      </c>
      <c r="R200">
        <f t="shared" si="16"/>
        <v>1.9594382640559004E-5</v>
      </c>
    </row>
    <row r="201" spans="1:18">
      <c r="A201">
        <f t="shared" si="17"/>
        <v>39.099999999999994</v>
      </c>
      <c r="B201" t="s">
        <v>9</v>
      </c>
      <c r="C201">
        <v>44537</v>
      </c>
      <c r="D201">
        <v>257</v>
      </c>
      <c r="E201">
        <v>44.33</v>
      </c>
      <c r="F201">
        <v>38.4</v>
      </c>
      <c r="G201">
        <v>39.799999999999997</v>
      </c>
      <c r="H201">
        <v>2350</v>
      </c>
      <c r="I201">
        <v>23.2</v>
      </c>
      <c r="J201">
        <v>23.9</v>
      </c>
      <c r="K201">
        <v>19.940000000000001</v>
      </c>
      <c r="L201">
        <v>4656</v>
      </c>
      <c r="M201">
        <v>45707</v>
      </c>
      <c r="N201" t="s">
        <v>9</v>
      </c>
      <c r="O201" s="21">
        <f t="shared" si="18"/>
        <v>23.549999999999997</v>
      </c>
      <c r="P201">
        <f t="shared" si="19"/>
        <v>15.549999999999997</v>
      </c>
      <c r="Q201">
        <f t="shared" si="20"/>
        <v>5</v>
      </c>
      <c r="R201">
        <f t="shared" si="16"/>
        <v>2.1321865097329104E-5</v>
      </c>
    </row>
    <row r="202" spans="1:18">
      <c r="A202">
        <f t="shared" si="17"/>
        <v>36</v>
      </c>
      <c r="B202" t="s">
        <v>9</v>
      </c>
      <c r="C202">
        <v>413</v>
      </c>
      <c r="D202">
        <v>182</v>
      </c>
      <c r="E202">
        <v>40.090000000000003</v>
      </c>
      <c r="F202">
        <v>35.200000000000003</v>
      </c>
      <c r="G202">
        <v>36.799999999999997</v>
      </c>
      <c r="H202">
        <v>2355</v>
      </c>
      <c r="I202">
        <v>24.4</v>
      </c>
      <c r="J202">
        <v>25.5</v>
      </c>
      <c r="K202">
        <v>21.95</v>
      </c>
      <c r="L202">
        <v>150</v>
      </c>
      <c r="M202">
        <v>2163</v>
      </c>
      <c r="N202" t="s">
        <v>9</v>
      </c>
      <c r="O202" s="21">
        <f t="shared" si="18"/>
        <v>24.95</v>
      </c>
      <c r="P202">
        <f t="shared" si="19"/>
        <v>11.05</v>
      </c>
      <c r="Q202">
        <f t="shared" si="20"/>
        <v>5</v>
      </c>
      <c r="R202">
        <f t="shared" si="16"/>
        <v>2.2493587749784754E-5</v>
      </c>
    </row>
    <row r="203" spans="1:18">
      <c r="A203">
        <f t="shared" si="17"/>
        <v>32.85</v>
      </c>
      <c r="B203" t="s">
        <v>9</v>
      </c>
      <c r="C203">
        <v>9493</v>
      </c>
      <c r="D203">
        <v>471</v>
      </c>
      <c r="E203">
        <v>36.770000000000003</v>
      </c>
      <c r="F203">
        <v>32.200000000000003</v>
      </c>
      <c r="G203">
        <v>33.5</v>
      </c>
      <c r="H203">
        <v>2360</v>
      </c>
      <c r="I203">
        <v>26.4</v>
      </c>
      <c r="J203">
        <v>27.4</v>
      </c>
      <c r="K203">
        <v>23.8</v>
      </c>
      <c r="L203">
        <v>1140</v>
      </c>
      <c r="M203">
        <v>4665</v>
      </c>
      <c r="N203" t="s">
        <v>9</v>
      </c>
      <c r="O203" s="21">
        <f t="shared" si="18"/>
        <v>26.9</v>
      </c>
      <c r="P203">
        <f t="shared" si="19"/>
        <v>5.9500000000000028</v>
      </c>
      <c r="Q203">
        <f t="shared" si="20"/>
        <v>5</v>
      </c>
      <c r="R203">
        <f t="shared" si="16"/>
        <v>2.4148951450732548E-5</v>
      </c>
    </row>
    <row r="204" spans="1:18">
      <c r="A204" s="7">
        <f t="shared" si="17"/>
        <v>29.25</v>
      </c>
      <c r="B204" s="7" t="s">
        <v>9</v>
      </c>
      <c r="C204" s="7">
        <v>4221</v>
      </c>
      <c r="D204" s="7">
        <v>2053</v>
      </c>
      <c r="E204" s="7">
        <v>33.979999999999997</v>
      </c>
      <c r="F204" s="7">
        <v>28.6</v>
      </c>
      <c r="G204" s="7">
        <v>29.9</v>
      </c>
      <c r="H204" s="7">
        <v>2365</v>
      </c>
      <c r="I204" s="7">
        <v>27.9</v>
      </c>
      <c r="J204" s="7">
        <v>29.4</v>
      </c>
      <c r="K204" s="7">
        <v>24.95</v>
      </c>
      <c r="L204" s="7">
        <v>1189</v>
      </c>
      <c r="M204" s="7">
        <v>3159</v>
      </c>
      <c r="N204" s="7" t="s">
        <v>9</v>
      </c>
      <c r="O204" s="7">
        <f t="shared" si="18"/>
        <v>28.65</v>
      </c>
      <c r="P204" s="7">
        <f t="shared" si="19"/>
        <v>0.60000000000000142</v>
      </c>
      <c r="Q204" s="8">
        <f t="shared" si="20"/>
        <v>5</v>
      </c>
      <c r="R204" s="8">
        <f>(A204+O204)*Q204/H204^2</f>
        <v>5.1759047776551097E-5</v>
      </c>
    </row>
    <row r="205" spans="1:18">
      <c r="A205" s="5">
        <f t="shared" si="17"/>
        <v>26.75</v>
      </c>
      <c r="B205" t="s">
        <v>9</v>
      </c>
      <c r="C205">
        <v>11430</v>
      </c>
      <c r="D205">
        <v>404</v>
      </c>
      <c r="E205">
        <v>31.27</v>
      </c>
      <c r="F205">
        <v>26.1</v>
      </c>
      <c r="G205">
        <v>27.4</v>
      </c>
      <c r="H205">
        <v>2370</v>
      </c>
      <c r="I205">
        <v>31.3</v>
      </c>
      <c r="J205">
        <v>32.6</v>
      </c>
      <c r="K205">
        <v>26.56</v>
      </c>
      <c r="L205">
        <v>32</v>
      </c>
      <c r="M205">
        <v>4931</v>
      </c>
      <c r="N205" t="s">
        <v>9</v>
      </c>
      <c r="O205">
        <f t="shared" si="18"/>
        <v>31.950000000000003</v>
      </c>
      <c r="P205">
        <f t="shared" si="19"/>
        <v>5.2000000000000028</v>
      </c>
      <c r="Q205">
        <f t="shared" si="20"/>
        <v>5</v>
      </c>
      <c r="R205">
        <f>A205*Q205/H205^2</f>
        <v>2.3812067154480231E-5</v>
      </c>
    </row>
    <row r="206" spans="1:18">
      <c r="A206" s="5">
        <f t="shared" si="17"/>
        <v>23.799999999999997</v>
      </c>
      <c r="B206" t="s">
        <v>9</v>
      </c>
      <c r="C206">
        <v>53517</v>
      </c>
      <c r="D206">
        <v>12326</v>
      </c>
      <c r="E206">
        <v>28.5</v>
      </c>
      <c r="F206">
        <v>23.2</v>
      </c>
      <c r="G206">
        <v>24.4</v>
      </c>
      <c r="H206">
        <v>2375</v>
      </c>
      <c r="I206">
        <v>32.5</v>
      </c>
      <c r="J206">
        <v>33.799999999999997</v>
      </c>
      <c r="K206">
        <v>29.4</v>
      </c>
      <c r="L206">
        <v>13441</v>
      </c>
      <c r="M206">
        <v>47203</v>
      </c>
      <c r="N206" t="s">
        <v>9</v>
      </c>
      <c r="O206">
        <f t="shared" si="18"/>
        <v>33.15</v>
      </c>
      <c r="P206">
        <f t="shared" si="19"/>
        <v>9.3500000000000014</v>
      </c>
      <c r="Q206">
        <f t="shared" si="20"/>
        <v>5</v>
      </c>
      <c r="R206">
        <f t="shared" ref="R206:R243" si="21">A206*Q206/H206^2</f>
        <v>2.1096952908587255E-5</v>
      </c>
    </row>
    <row r="207" spans="1:18">
      <c r="A207" s="5">
        <f t="shared" si="17"/>
        <v>21.4</v>
      </c>
      <c r="B207" t="s">
        <v>9</v>
      </c>
      <c r="C207">
        <v>6660</v>
      </c>
      <c r="D207">
        <v>201</v>
      </c>
      <c r="E207">
        <v>24.95</v>
      </c>
      <c r="F207">
        <v>20.7</v>
      </c>
      <c r="G207">
        <v>22.1</v>
      </c>
      <c r="H207">
        <v>2380</v>
      </c>
      <c r="I207">
        <v>36</v>
      </c>
      <c r="J207">
        <v>37.200000000000003</v>
      </c>
      <c r="K207">
        <v>30.8</v>
      </c>
      <c r="L207">
        <v>37</v>
      </c>
      <c r="M207">
        <v>3685</v>
      </c>
      <c r="N207" t="s">
        <v>9</v>
      </c>
      <c r="O207">
        <f t="shared" si="18"/>
        <v>36.6</v>
      </c>
      <c r="P207">
        <f t="shared" si="19"/>
        <v>15.200000000000003</v>
      </c>
      <c r="Q207">
        <f t="shared" si="20"/>
        <v>5</v>
      </c>
      <c r="R207">
        <f t="shared" si="21"/>
        <v>1.8889908904738367E-5</v>
      </c>
    </row>
    <row r="208" spans="1:18">
      <c r="A208" s="5">
        <f t="shared" si="17"/>
        <v>18.2</v>
      </c>
      <c r="B208" t="s">
        <v>9</v>
      </c>
      <c r="C208">
        <v>1918</v>
      </c>
      <c r="D208">
        <v>16</v>
      </c>
      <c r="E208">
        <v>21.86</v>
      </c>
      <c r="F208">
        <v>17.7</v>
      </c>
      <c r="G208">
        <v>18.7</v>
      </c>
      <c r="H208">
        <v>2385</v>
      </c>
      <c r="I208">
        <v>38.6</v>
      </c>
      <c r="J208">
        <v>39.799999999999997</v>
      </c>
      <c r="K208">
        <v>33.299999999999997</v>
      </c>
      <c r="L208">
        <v>1</v>
      </c>
      <c r="M208">
        <v>3187</v>
      </c>
      <c r="N208" t="s">
        <v>9</v>
      </c>
      <c r="O208">
        <f t="shared" si="18"/>
        <v>39.200000000000003</v>
      </c>
      <c r="P208">
        <f t="shared" si="19"/>
        <v>21.000000000000004</v>
      </c>
      <c r="Q208">
        <f t="shared" si="20"/>
        <v>5</v>
      </c>
      <c r="R208">
        <f t="shared" si="21"/>
        <v>1.5997960699515226E-5</v>
      </c>
    </row>
    <row r="209" spans="1:18">
      <c r="A209" s="5">
        <f t="shared" si="17"/>
        <v>16.55</v>
      </c>
      <c r="B209" t="s">
        <v>9</v>
      </c>
      <c r="C209">
        <v>6777</v>
      </c>
      <c r="D209">
        <v>1270</v>
      </c>
      <c r="E209">
        <v>19.600000000000001</v>
      </c>
      <c r="F209">
        <v>16</v>
      </c>
      <c r="G209">
        <v>17.100000000000001</v>
      </c>
      <c r="H209">
        <v>2390</v>
      </c>
      <c r="I209">
        <v>41.4</v>
      </c>
      <c r="J209">
        <v>42.9</v>
      </c>
      <c r="K209">
        <v>35.92</v>
      </c>
      <c r="L209">
        <v>32</v>
      </c>
      <c r="M209">
        <v>2138</v>
      </c>
      <c r="N209" t="s">
        <v>9</v>
      </c>
      <c r="O209">
        <f t="shared" si="18"/>
        <v>42.15</v>
      </c>
      <c r="P209">
        <f t="shared" si="19"/>
        <v>25.599999999999998</v>
      </c>
      <c r="Q209">
        <f t="shared" si="20"/>
        <v>5</v>
      </c>
      <c r="R209">
        <f t="shared" si="21"/>
        <v>1.4486791197633095E-5</v>
      </c>
    </row>
    <row r="210" spans="1:18">
      <c r="A210" s="5">
        <f t="shared" si="17"/>
        <v>14</v>
      </c>
      <c r="B210" t="s">
        <v>9</v>
      </c>
      <c r="C210">
        <v>518</v>
      </c>
      <c r="D210">
        <v>20</v>
      </c>
      <c r="E210">
        <v>17.739999999999998</v>
      </c>
      <c r="F210">
        <v>13.5</v>
      </c>
      <c r="G210">
        <v>14.5</v>
      </c>
      <c r="H210">
        <v>2395</v>
      </c>
      <c r="I210">
        <v>44.4</v>
      </c>
      <c r="J210">
        <v>45.9</v>
      </c>
      <c r="K210">
        <v>38.700000000000003</v>
      </c>
      <c r="L210">
        <v>18</v>
      </c>
      <c r="M210">
        <v>691</v>
      </c>
      <c r="N210" t="s">
        <v>9</v>
      </c>
      <c r="O210">
        <f t="shared" si="18"/>
        <v>45.15</v>
      </c>
      <c r="P210">
        <f t="shared" si="19"/>
        <v>31.15</v>
      </c>
      <c r="Q210">
        <f t="shared" si="20"/>
        <v>5</v>
      </c>
      <c r="R210">
        <f t="shared" si="21"/>
        <v>1.2203573031846967E-5</v>
      </c>
    </row>
    <row r="211" spans="1:18">
      <c r="A211" s="5">
        <f t="shared" si="17"/>
        <v>12.55</v>
      </c>
      <c r="B211" t="s">
        <v>9</v>
      </c>
      <c r="C211">
        <v>42570</v>
      </c>
      <c r="D211">
        <v>2151</v>
      </c>
      <c r="E211">
        <v>15.45</v>
      </c>
      <c r="F211">
        <v>12.1</v>
      </c>
      <c r="G211">
        <v>13</v>
      </c>
      <c r="H211">
        <v>2400</v>
      </c>
      <c r="I211">
        <v>46.1</v>
      </c>
      <c r="J211">
        <v>47.7</v>
      </c>
      <c r="K211">
        <v>40.909999999999997</v>
      </c>
      <c r="L211">
        <v>534</v>
      </c>
      <c r="M211">
        <v>4623</v>
      </c>
      <c r="N211" t="s">
        <v>9</v>
      </c>
      <c r="O211">
        <f t="shared" si="18"/>
        <v>46.900000000000006</v>
      </c>
      <c r="P211">
        <f t="shared" si="19"/>
        <v>34.350000000000009</v>
      </c>
      <c r="Q211">
        <f t="shared" si="20"/>
        <v>5</v>
      </c>
      <c r="R211">
        <f t="shared" si="21"/>
        <v>1.0894097222222222E-5</v>
      </c>
    </row>
    <row r="212" spans="1:18">
      <c r="A212" s="5">
        <f t="shared" si="17"/>
        <v>10.4</v>
      </c>
      <c r="B212" t="s">
        <v>9</v>
      </c>
      <c r="C212">
        <v>3314</v>
      </c>
      <c r="D212">
        <v>32</v>
      </c>
      <c r="E212">
        <v>13.05</v>
      </c>
      <c r="F212">
        <v>10</v>
      </c>
      <c r="G212">
        <v>10.8</v>
      </c>
      <c r="H212">
        <v>2405</v>
      </c>
      <c r="I212">
        <v>50.1</v>
      </c>
      <c r="J212">
        <v>52.5</v>
      </c>
      <c r="K212">
        <v>45</v>
      </c>
      <c r="L212">
        <v>11</v>
      </c>
      <c r="M212">
        <v>153</v>
      </c>
      <c r="N212" t="s">
        <v>9</v>
      </c>
      <c r="O212">
        <f t="shared" si="18"/>
        <v>51.3</v>
      </c>
      <c r="P212">
        <f t="shared" si="19"/>
        <v>40.9</v>
      </c>
      <c r="Q212">
        <f t="shared" si="20"/>
        <v>5</v>
      </c>
      <c r="R212">
        <f t="shared" si="21"/>
        <v>8.9902792605495303E-6</v>
      </c>
    </row>
    <row r="213" spans="1:18">
      <c r="A213" s="5">
        <f t="shared" si="17"/>
        <v>9.3500000000000014</v>
      </c>
      <c r="B213" t="s">
        <v>9</v>
      </c>
      <c r="C213">
        <v>5224</v>
      </c>
      <c r="D213">
        <v>1414</v>
      </c>
      <c r="E213">
        <v>11.78</v>
      </c>
      <c r="F213">
        <v>8.9</v>
      </c>
      <c r="G213">
        <v>9.8000000000000007</v>
      </c>
      <c r="H213">
        <v>2410</v>
      </c>
      <c r="I213">
        <v>53.6</v>
      </c>
      <c r="J213">
        <v>56.3</v>
      </c>
      <c r="K213">
        <v>48.7</v>
      </c>
      <c r="L213">
        <v>8</v>
      </c>
      <c r="M213">
        <v>158</v>
      </c>
      <c r="N213" t="s">
        <v>9</v>
      </c>
      <c r="O213">
        <f t="shared" si="18"/>
        <v>54.95</v>
      </c>
      <c r="P213">
        <f t="shared" si="19"/>
        <v>45.6</v>
      </c>
      <c r="Q213">
        <f t="shared" si="20"/>
        <v>5</v>
      </c>
      <c r="R213">
        <f t="shared" si="21"/>
        <v>8.0491038377438423E-6</v>
      </c>
    </row>
    <row r="214" spans="1:18">
      <c r="A214" s="5">
        <f t="shared" si="17"/>
        <v>7.6</v>
      </c>
      <c r="B214" t="s">
        <v>9</v>
      </c>
      <c r="C214">
        <v>4905</v>
      </c>
      <c r="D214">
        <v>33</v>
      </c>
      <c r="E214">
        <v>10</v>
      </c>
      <c r="F214">
        <v>7.2</v>
      </c>
      <c r="G214">
        <v>8</v>
      </c>
      <c r="H214">
        <v>2415</v>
      </c>
      <c r="I214">
        <v>57.2</v>
      </c>
      <c r="J214">
        <v>60</v>
      </c>
      <c r="K214">
        <v>52.83</v>
      </c>
      <c r="L214">
        <v>0</v>
      </c>
      <c r="M214">
        <v>31</v>
      </c>
      <c r="N214" t="s">
        <v>9</v>
      </c>
      <c r="O214">
        <f t="shared" si="18"/>
        <v>58.6</v>
      </c>
      <c r="P214">
        <f t="shared" si="19"/>
        <v>51</v>
      </c>
      <c r="Q214">
        <f t="shared" si="20"/>
        <v>5</v>
      </c>
      <c r="R214">
        <f t="shared" si="21"/>
        <v>6.5155236637818331E-6</v>
      </c>
    </row>
    <row r="215" spans="1:18">
      <c r="A215" s="5">
        <f t="shared" si="17"/>
        <v>6.75</v>
      </c>
      <c r="B215" t="s">
        <v>9</v>
      </c>
      <c r="C215">
        <v>7420</v>
      </c>
      <c r="D215">
        <v>281</v>
      </c>
      <c r="E215">
        <v>8.3000000000000007</v>
      </c>
      <c r="F215">
        <v>6.3</v>
      </c>
      <c r="G215">
        <v>7.2</v>
      </c>
      <c r="H215">
        <v>2420</v>
      </c>
      <c r="I215">
        <v>60.8</v>
      </c>
      <c r="J215">
        <v>63.9</v>
      </c>
      <c r="K215">
        <v>55.47</v>
      </c>
      <c r="L215">
        <v>18</v>
      </c>
      <c r="M215">
        <v>187</v>
      </c>
      <c r="N215" t="s">
        <v>9</v>
      </c>
      <c r="O215">
        <f t="shared" si="18"/>
        <v>62.349999999999994</v>
      </c>
      <c r="P215">
        <f t="shared" si="19"/>
        <v>55.599999999999994</v>
      </c>
      <c r="Q215">
        <f t="shared" si="20"/>
        <v>5</v>
      </c>
      <c r="R215">
        <f t="shared" si="21"/>
        <v>5.7629260296427843E-6</v>
      </c>
    </row>
    <row r="216" spans="1:18">
      <c r="A216" s="5">
        <f t="shared" si="17"/>
        <v>5.55</v>
      </c>
      <c r="B216" t="s">
        <v>9</v>
      </c>
      <c r="C216">
        <v>37851</v>
      </c>
      <c r="D216">
        <v>3013</v>
      </c>
      <c r="E216">
        <v>7.4</v>
      </c>
      <c r="F216">
        <v>5.3</v>
      </c>
      <c r="G216">
        <v>5.8</v>
      </c>
      <c r="H216">
        <v>2425</v>
      </c>
      <c r="I216">
        <v>64.8</v>
      </c>
      <c r="J216">
        <v>67.900000000000006</v>
      </c>
      <c r="K216">
        <v>58.05</v>
      </c>
      <c r="L216">
        <v>36</v>
      </c>
      <c r="M216">
        <v>511</v>
      </c>
      <c r="N216" t="s">
        <v>9</v>
      </c>
      <c r="O216">
        <f t="shared" si="18"/>
        <v>66.349999999999994</v>
      </c>
      <c r="P216">
        <f t="shared" si="19"/>
        <v>60.8</v>
      </c>
      <c r="Q216">
        <f t="shared" si="20"/>
        <v>5</v>
      </c>
      <c r="R216">
        <f t="shared" si="21"/>
        <v>4.7188861728132635E-6</v>
      </c>
    </row>
    <row r="217" spans="1:18">
      <c r="A217" s="5">
        <f t="shared" si="17"/>
        <v>4.75</v>
      </c>
      <c r="B217" t="s">
        <v>9</v>
      </c>
      <c r="C217">
        <v>3014</v>
      </c>
      <c r="D217">
        <v>220</v>
      </c>
      <c r="E217">
        <v>5.87</v>
      </c>
      <c r="F217">
        <v>4.3</v>
      </c>
      <c r="G217">
        <v>5.2</v>
      </c>
      <c r="H217">
        <v>2430</v>
      </c>
      <c r="I217">
        <v>68.8</v>
      </c>
      <c r="J217">
        <v>72.099999999999994</v>
      </c>
      <c r="K217">
        <v>64.349999999999994</v>
      </c>
      <c r="L217">
        <v>0</v>
      </c>
      <c r="M217">
        <v>28</v>
      </c>
      <c r="N217" t="s">
        <v>9</v>
      </c>
      <c r="O217">
        <f t="shared" si="18"/>
        <v>70.449999999999989</v>
      </c>
      <c r="P217">
        <f t="shared" si="19"/>
        <v>65.699999999999989</v>
      </c>
      <c r="Q217">
        <f t="shared" si="20"/>
        <v>5</v>
      </c>
      <c r="R217">
        <f t="shared" si="21"/>
        <v>4.0220833545021935E-6</v>
      </c>
    </row>
    <row r="218" spans="1:18">
      <c r="A218" s="5">
        <f t="shared" si="17"/>
        <v>3.65</v>
      </c>
      <c r="B218" t="s">
        <v>9</v>
      </c>
      <c r="C218">
        <v>821</v>
      </c>
      <c r="D218">
        <v>5</v>
      </c>
      <c r="E218">
        <v>4.97</v>
      </c>
      <c r="F218">
        <v>3.3</v>
      </c>
      <c r="G218">
        <v>4</v>
      </c>
      <c r="H218">
        <v>2435</v>
      </c>
      <c r="I218">
        <v>72.900000000000006</v>
      </c>
      <c r="J218">
        <v>76.400000000000006</v>
      </c>
      <c r="K218">
        <v>80.45</v>
      </c>
      <c r="L218">
        <v>0</v>
      </c>
      <c r="M218">
        <v>12</v>
      </c>
      <c r="N218" t="s">
        <v>9</v>
      </c>
      <c r="O218">
        <f t="shared" si="18"/>
        <v>74.650000000000006</v>
      </c>
      <c r="P218">
        <f t="shared" si="19"/>
        <v>71</v>
      </c>
      <c r="Q218">
        <f t="shared" si="20"/>
        <v>5</v>
      </c>
      <c r="R218">
        <f t="shared" si="21"/>
        <v>3.0779739341988203E-6</v>
      </c>
    </row>
    <row r="219" spans="1:18">
      <c r="A219" s="5">
        <f t="shared" si="17"/>
        <v>3</v>
      </c>
      <c r="B219" t="s">
        <v>9</v>
      </c>
      <c r="C219">
        <v>2277</v>
      </c>
      <c r="D219">
        <v>34</v>
      </c>
      <c r="E219">
        <v>4</v>
      </c>
      <c r="F219">
        <v>2.7</v>
      </c>
      <c r="G219">
        <v>3.3</v>
      </c>
      <c r="H219">
        <v>2440</v>
      </c>
      <c r="I219">
        <v>77.3</v>
      </c>
      <c r="J219">
        <v>80.8</v>
      </c>
      <c r="K219">
        <v>71.45</v>
      </c>
      <c r="L219">
        <v>0</v>
      </c>
      <c r="M219">
        <v>112</v>
      </c>
      <c r="N219" t="s">
        <v>9</v>
      </c>
      <c r="O219">
        <f t="shared" si="18"/>
        <v>79.05</v>
      </c>
      <c r="P219">
        <f t="shared" si="19"/>
        <v>76.05</v>
      </c>
      <c r="Q219">
        <f t="shared" si="20"/>
        <v>5</v>
      </c>
      <c r="R219">
        <f t="shared" si="21"/>
        <v>2.5194840096748185E-6</v>
      </c>
    </row>
    <row r="220" spans="1:18">
      <c r="A220" s="5">
        <f t="shared" si="17"/>
        <v>2.5499999999999998</v>
      </c>
      <c r="B220" t="s">
        <v>9</v>
      </c>
      <c r="C220">
        <v>623</v>
      </c>
      <c r="D220">
        <v>223</v>
      </c>
      <c r="E220">
        <v>3.4</v>
      </c>
      <c r="F220">
        <v>2.2999999999999998</v>
      </c>
      <c r="G220">
        <v>2.8</v>
      </c>
      <c r="H220">
        <v>2445</v>
      </c>
      <c r="I220">
        <v>81.599999999999994</v>
      </c>
      <c r="J220">
        <v>85.2</v>
      </c>
      <c r="K220">
        <v>77</v>
      </c>
      <c r="L220">
        <v>0</v>
      </c>
      <c r="M220">
        <v>1</v>
      </c>
      <c r="N220" t="s">
        <v>9</v>
      </c>
      <c r="O220">
        <f t="shared" si="18"/>
        <v>83.4</v>
      </c>
      <c r="P220">
        <f t="shared" si="19"/>
        <v>80.850000000000009</v>
      </c>
      <c r="Q220">
        <f t="shared" si="20"/>
        <v>5</v>
      </c>
      <c r="R220">
        <f t="shared" si="21"/>
        <v>2.1328114218324614E-6</v>
      </c>
    </row>
    <row r="221" spans="1:18">
      <c r="A221" s="5">
        <f t="shared" si="17"/>
        <v>2.0499999999999998</v>
      </c>
      <c r="B221" t="s">
        <v>9</v>
      </c>
      <c r="C221">
        <v>24888</v>
      </c>
      <c r="D221">
        <v>1071</v>
      </c>
      <c r="E221">
        <v>3</v>
      </c>
      <c r="F221">
        <v>1.85</v>
      </c>
      <c r="G221">
        <v>2.25</v>
      </c>
      <c r="H221">
        <v>2450</v>
      </c>
      <c r="I221">
        <v>86.2</v>
      </c>
      <c r="J221">
        <v>89.8</v>
      </c>
      <c r="K221">
        <v>78.319999999999993</v>
      </c>
      <c r="L221">
        <v>10</v>
      </c>
      <c r="M221">
        <v>832</v>
      </c>
      <c r="N221" t="s">
        <v>9</v>
      </c>
      <c r="O221">
        <f t="shared" si="18"/>
        <v>88</v>
      </c>
      <c r="P221">
        <f t="shared" si="19"/>
        <v>85.95</v>
      </c>
      <c r="Q221">
        <f t="shared" si="20"/>
        <v>5</v>
      </c>
      <c r="R221">
        <f t="shared" si="21"/>
        <v>1.7076218242399E-6</v>
      </c>
    </row>
    <row r="222" spans="1:18">
      <c r="A222" s="5">
        <f t="shared" si="17"/>
        <v>1.6</v>
      </c>
      <c r="B222" t="s">
        <v>9</v>
      </c>
      <c r="C222">
        <v>1335</v>
      </c>
      <c r="D222">
        <v>9</v>
      </c>
      <c r="E222">
        <v>2.2000000000000002</v>
      </c>
      <c r="F222">
        <v>1.45</v>
      </c>
      <c r="G222">
        <v>1.75</v>
      </c>
      <c r="H222">
        <v>2455</v>
      </c>
      <c r="I222">
        <v>90.8</v>
      </c>
      <c r="J222">
        <v>94.6</v>
      </c>
      <c r="K222">
        <v>98.15</v>
      </c>
      <c r="L222">
        <v>0</v>
      </c>
      <c r="M222">
        <v>11</v>
      </c>
      <c r="N222" t="s">
        <v>9</v>
      </c>
      <c r="O222">
        <f t="shared" si="18"/>
        <v>92.699999999999989</v>
      </c>
      <c r="P222">
        <f t="shared" si="19"/>
        <v>91.1</v>
      </c>
      <c r="Q222">
        <f t="shared" si="20"/>
        <v>5</v>
      </c>
      <c r="R222">
        <f t="shared" si="21"/>
        <v>1.3273547065094304E-6</v>
      </c>
    </row>
    <row r="223" spans="1:18">
      <c r="A223" s="5">
        <f t="shared" si="17"/>
        <v>1.4</v>
      </c>
      <c r="B223" t="s">
        <v>9</v>
      </c>
      <c r="C223">
        <v>3367</v>
      </c>
      <c r="D223">
        <v>510</v>
      </c>
      <c r="E223">
        <v>1.91</v>
      </c>
      <c r="F223">
        <v>1.25</v>
      </c>
      <c r="G223">
        <v>1.55</v>
      </c>
      <c r="H223">
        <v>2460</v>
      </c>
      <c r="I223">
        <v>95.5</v>
      </c>
      <c r="J223">
        <v>99.3</v>
      </c>
      <c r="K223">
        <v>105.05</v>
      </c>
      <c r="L223">
        <v>0</v>
      </c>
      <c r="M223">
        <v>2</v>
      </c>
      <c r="N223" t="s">
        <v>9</v>
      </c>
      <c r="O223">
        <f t="shared" si="18"/>
        <v>97.4</v>
      </c>
      <c r="P223">
        <f t="shared" si="19"/>
        <v>96</v>
      </c>
      <c r="Q223">
        <f t="shared" si="20"/>
        <v>5</v>
      </c>
      <c r="R223">
        <f t="shared" si="21"/>
        <v>1.1567188842620133E-6</v>
      </c>
    </row>
    <row r="224" spans="1:18">
      <c r="A224" s="5">
        <f t="shared" si="17"/>
        <v>1.0249999999999999</v>
      </c>
      <c r="B224" t="s">
        <v>9</v>
      </c>
      <c r="C224">
        <v>2046</v>
      </c>
      <c r="D224">
        <v>27</v>
      </c>
      <c r="E224">
        <v>1.5</v>
      </c>
      <c r="F224">
        <v>0.85</v>
      </c>
      <c r="G224">
        <v>1.2</v>
      </c>
      <c r="H224">
        <v>2465</v>
      </c>
      <c r="I224">
        <v>100.3</v>
      </c>
      <c r="J224">
        <v>104.1</v>
      </c>
      <c r="K224">
        <v>83.45</v>
      </c>
      <c r="L224">
        <v>0</v>
      </c>
      <c r="M224">
        <v>0</v>
      </c>
      <c r="N224" t="s">
        <v>9</v>
      </c>
      <c r="O224">
        <f t="shared" si="18"/>
        <v>102.19999999999999</v>
      </c>
      <c r="P224">
        <f t="shared" si="19"/>
        <v>101.17499999999998</v>
      </c>
      <c r="Q224">
        <f t="shared" si="20"/>
        <v>5</v>
      </c>
      <c r="R224">
        <f t="shared" si="21"/>
        <v>8.4345132051561624E-7</v>
      </c>
    </row>
    <row r="225" spans="1:18">
      <c r="A225" s="5">
        <f t="shared" si="17"/>
        <v>0.85000000000000009</v>
      </c>
      <c r="B225" t="s">
        <v>9</v>
      </c>
      <c r="C225">
        <v>3219</v>
      </c>
      <c r="D225">
        <v>43</v>
      </c>
      <c r="E225">
        <v>1.21</v>
      </c>
      <c r="F225">
        <v>0.65</v>
      </c>
      <c r="G225">
        <v>1.05</v>
      </c>
      <c r="H225">
        <v>2470</v>
      </c>
      <c r="I225">
        <v>104.9</v>
      </c>
      <c r="J225">
        <v>108.8</v>
      </c>
      <c r="K225">
        <v>91.3</v>
      </c>
      <c r="L225">
        <v>0</v>
      </c>
      <c r="M225">
        <v>2</v>
      </c>
      <c r="N225" t="s">
        <v>9</v>
      </c>
      <c r="O225">
        <f t="shared" si="18"/>
        <v>106.85</v>
      </c>
      <c r="P225">
        <f t="shared" si="19"/>
        <v>106</v>
      </c>
      <c r="Q225">
        <f t="shared" si="20"/>
        <v>5</v>
      </c>
      <c r="R225">
        <f t="shared" si="21"/>
        <v>6.9661853169204542E-7</v>
      </c>
    </row>
    <row r="226" spans="1:18">
      <c r="A226" s="5">
        <f t="shared" si="17"/>
        <v>0.97499999999999998</v>
      </c>
      <c r="B226" t="s">
        <v>9</v>
      </c>
      <c r="C226">
        <v>32061</v>
      </c>
      <c r="D226">
        <v>74</v>
      </c>
      <c r="E226">
        <v>1.03</v>
      </c>
      <c r="F226">
        <v>0.7</v>
      </c>
      <c r="G226">
        <v>1.25</v>
      </c>
      <c r="H226">
        <v>2475</v>
      </c>
      <c r="I226">
        <v>110.1</v>
      </c>
      <c r="J226">
        <v>113.4</v>
      </c>
      <c r="K226">
        <v>115.85</v>
      </c>
      <c r="L226">
        <v>0</v>
      </c>
      <c r="M226">
        <v>2</v>
      </c>
      <c r="N226" t="s">
        <v>9</v>
      </c>
      <c r="O226">
        <f t="shared" si="18"/>
        <v>111.75</v>
      </c>
      <c r="P226">
        <f t="shared" si="19"/>
        <v>110.77500000000001</v>
      </c>
      <c r="Q226">
        <f t="shared" si="20"/>
        <v>5</v>
      </c>
      <c r="R226">
        <f t="shared" si="21"/>
        <v>7.9583715947352316E-7</v>
      </c>
    </row>
    <row r="227" spans="1:18">
      <c r="A227" s="5">
        <f t="shared" si="17"/>
        <v>0.67500000000000004</v>
      </c>
      <c r="B227" t="s">
        <v>9</v>
      </c>
      <c r="C227">
        <v>1134</v>
      </c>
      <c r="D227">
        <v>0</v>
      </c>
      <c r="E227">
        <v>0.88</v>
      </c>
      <c r="F227">
        <v>0.45</v>
      </c>
      <c r="G227">
        <v>0.9</v>
      </c>
      <c r="H227">
        <v>2480</v>
      </c>
      <c r="I227">
        <v>114.7</v>
      </c>
      <c r="J227">
        <v>118.3</v>
      </c>
      <c r="K227">
        <v>114.75</v>
      </c>
      <c r="L227">
        <v>0</v>
      </c>
      <c r="M227">
        <v>2</v>
      </c>
      <c r="N227" t="s">
        <v>9</v>
      </c>
      <c r="O227">
        <f t="shared" si="18"/>
        <v>116.5</v>
      </c>
      <c r="P227">
        <f t="shared" si="19"/>
        <v>115.825</v>
      </c>
      <c r="Q227">
        <f t="shared" si="20"/>
        <v>5</v>
      </c>
      <c r="R227">
        <f t="shared" si="21"/>
        <v>5.4874479708636836E-7</v>
      </c>
    </row>
    <row r="228" spans="1:18">
      <c r="A228" s="5">
        <f t="shared" si="17"/>
        <v>0.60000000000000009</v>
      </c>
      <c r="B228" t="s">
        <v>9</v>
      </c>
      <c r="C228">
        <v>1534</v>
      </c>
      <c r="D228">
        <v>0</v>
      </c>
      <c r="E228">
        <v>0.78</v>
      </c>
      <c r="F228">
        <v>0.4</v>
      </c>
      <c r="G228">
        <v>0.8</v>
      </c>
      <c r="H228">
        <v>2485</v>
      </c>
      <c r="I228">
        <v>119.6</v>
      </c>
      <c r="J228">
        <v>123.2</v>
      </c>
      <c r="K228">
        <v>0</v>
      </c>
      <c r="L228">
        <v>0</v>
      </c>
      <c r="M228">
        <v>0</v>
      </c>
      <c r="N228" t="s">
        <v>9</v>
      </c>
      <c r="O228">
        <f t="shared" si="18"/>
        <v>121.4</v>
      </c>
      <c r="P228">
        <f t="shared" si="19"/>
        <v>120.80000000000001</v>
      </c>
      <c r="Q228">
        <f t="shared" si="20"/>
        <v>5</v>
      </c>
      <c r="R228">
        <f t="shared" si="21"/>
        <v>4.8581225785295282E-7</v>
      </c>
    </row>
    <row r="229" spans="1:18">
      <c r="A229" s="5">
        <f t="shared" si="17"/>
        <v>0.52500000000000002</v>
      </c>
      <c r="B229" t="s">
        <v>9</v>
      </c>
      <c r="C229">
        <v>1071</v>
      </c>
      <c r="D229">
        <v>22</v>
      </c>
      <c r="E229">
        <v>0.65</v>
      </c>
      <c r="F229">
        <v>0.3</v>
      </c>
      <c r="G229">
        <v>0.75</v>
      </c>
      <c r="H229">
        <v>2490</v>
      </c>
      <c r="I229">
        <v>124.8</v>
      </c>
      <c r="J229">
        <v>128</v>
      </c>
      <c r="K229">
        <v>0</v>
      </c>
      <c r="L229">
        <v>0</v>
      </c>
      <c r="M229">
        <v>0</v>
      </c>
      <c r="N229" t="s">
        <v>9</v>
      </c>
      <c r="O229">
        <f t="shared" si="18"/>
        <v>126.4</v>
      </c>
      <c r="P229">
        <f t="shared" si="19"/>
        <v>125.875</v>
      </c>
      <c r="Q229">
        <f t="shared" si="20"/>
        <v>5</v>
      </c>
      <c r="R229">
        <f t="shared" si="21"/>
        <v>4.2338026806019259E-7</v>
      </c>
    </row>
    <row r="230" spans="1:18">
      <c r="A230" s="5">
        <f t="shared" si="17"/>
        <v>0.47499999999999998</v>
      </c>
      <c r="B230" t="s">
        <v>9</v>
      </c>
      <c r="C230">
        <v>965</v>
      </c>
      <c r="D230">
        <v>40</v>
      </c>
      <c r="E230">
        <v>0.55000000000000004</v>
      </c>
      <c r="F230">
        <v>0.25</v>
      </c>
      <c r="G230">
        <v>0.7</v>
      </c>
      <c r="H230">
        <v>2495</v>
      </c>
      <c r="I230">
        <v>129.5</v>
      </c>
      <c r="J230">
        <v>132.9</v>
      </c>
      <c r="K230">
        <v>0</v>
      </c>
      <c r="L230">
        <v>0</v>
      </c>
      <c r="M230">
        <v>0</v>
      </c>
      <c r="N230" t="s">
        <v>9</v>
      </c>
      <c r="O230">
        <f t="shared" si="18"/>
        <v>131.19999999999999</v>
      </c>
      <c r="P230">
        <f t="shared" si="19"/>
        <v>130.72499999999999</v>
      </c>
      <c r="Q230">
        <f t="shared" si="20"/>
        <v>5</v>
      </c>
      <c r="R230">
        <f t="shared" si="21"/>
        <v>3.8152457219047315E-7</v>
      </c>
    </row>
    <row r="231" spans="1:18">
      <c r="A231" s="5">
        <f t="shared" si="17"/>
        <v>0.52500000000000002</v>
      </c>
      <c r="B231" t="s">
        <v>9</v>
      </c>
      <c r="C231">
        <v>13310</v>
      </c>
      <c r="D231">
        <v>910</v>
      </c>
      <c r="E231">
        <v>0.46</v>
      </c>
      <c r="F231">
        <v>0.25</v>
      </c>
      <c r="G231">
        <v>0.8</v>
      </c>
      <c r="H231">
        <v>2500</v>
      </c>
      <c r="I231">
        <v>134.4</v>
      </c>
      <c r="J231">
        <v>138.4</v>
      </c>
      <c r="K231">
        <v>131</v>
      </c>
      <c r="L231">
        <v>0</v>
      </c>
      <c r="M231">
        <v>26</v>
      </c>
      <c r="N231" t="s">
        <v>9</v>
      </c>
      <c r="O231">
        <f t="shared" si="18"/>
        <v>136.4</v>
      </c>
      <c r="P231">
        <f t="shared" si="19"/>
        <v>135.875</v>
      </c>
      <c r="Q231">
        <f t="shared" si="20"/>
        <v>5</v>
      </c>
      <c r="R231">
        <f t="shared" si="21"/>
        <v>4.2E-7</v>
      </c>
    </row>
    <row r="232" spans="1:18">
      <c r="A232" s="5">
        <f t="shared" si="17"/>
        <v>0.4</v>
      </c>
      <c r="B232" t="s">
        <v>9</v>
      </c>
      <c r="C232">
        <v>209</v>
      </c>
      <c r="D232">
        <v>1</v>
      </c>
      <c r="E232">
        <v>0.43</v>
      </c>
      <c r="F232">
        <v>0.2</v>
      </c>
      <c r="G232">
        <v>0.6</v>
      </c>
      <c r="H232">
        <v>2505</v>
      </c>
      <c r="I232">
        <v>139.19999999999999</v>
      </c>
      <c r="J232">
        <v>143.19999999999999</v>
      </c>
      <c r="K232">
        <v>0</v>
      </c>
      <c r="L232">
        <v>0</v>
      </c>
      <c r="M232">
        <v>0</v>
      </c>
      <c r="N232" t="s">
        <v>9</v>
      </c>
      <c r="O232">
        <f t="shared" si="18"/>
        <v>141.19999999999999</v>
      </c>
      <c r="P232">
        <f t="shared" si="19"/>
        <v>140.79999999999998</v>
      </c>
      <c r="Q232">
        <f t="shared" si="20"/>
        <v>5</v>
      </c>
      <c r="R232">
        <f t="shared" si="21"/>
        <v>3.1872382978553868E-7</v>
      </c>
    </row>
    <row r="233" spans="1:18">
      <c r="A233" s="5">
        <f t="shared" si="17"/>
        <v>0.35000000000000003</v>
      </c>
      <c r="B233" t="s">
        <v>9</v>
      </c>
      <c r="C233">
        <v>721</v>
      </c>
      <c r="D233">
        <v>0</v>
      </c>
      <c r="E233">
        <v>0.43</v>
      </c>
      <c r="F233">
        <v>0.15</v>
      </c>
      <c r="G233">
        <v>0.55000000000000004</v>
      </c>
      <c r="H233">
        <v>2510</v>
      </c>
      <c r="I233">
        <v>144.30000000000001</v>
      </c>
      <c r="J233">
        <v>148.30000000000001</v>
      </c>
      <c r="K233">
        <v>150.80000000000001</v>
      </c>
      <c r="L233">
        <v>0</v>
      </c>
      <c r="M233">
        <v>1</v>
      </c>
      <c r="N233" t="s">
        <v>9</v>
      </c>
      <c r="O233">
        <f t="shared" si="18"/>
        <v>146.30000000000001</v>
      </c>
      <c r="P233">
        <f t="shared" si="19"/>
        <v>145.95000000000002</v>
      </c>
      <c r="Q233">
        <f t="shared" si="20"/>
        <v>5</v>
      </c>
      <c r="R233">
        <f t="shared" si="21"/>
        <v>2.7777336867668771E-7</v>
      </c>
    </row>
    <row r="234" spans="1:18">
      <c r="A234" s="5">
        <f t="shared" si="17"/>
        <v>0.35000000000000003</v>
      </c>
      <c r="B234" t="s">
        <v>9</v>
      </c>
      <c r="C234">
        <v>187</v>
      </c>
      <c r="D234">
        <v>0</v>
      </c>
      <c r="E234">
        <v>0.45</v>
      </c>
      <c r="F234">
        <v>0.15</v>
      </c>
      <c r="G234">
        <v>0.55000000000000004</v>
      </c>
      <c r="H234">
        <v>2515</v>
      </c>
      <c r="I234">
        <v>149.30000000000001</v>
      </c>
      <c r="J234">
        <v>153.30000000000001</v>
      </c>
      <c r="K234">
        <v>0</v>
      </c>
      <c r="L234">
        <v>0</v>
      </c>
      <c r="M234">
        <v>0</v>
      </c>
      <c r="N234" t="s">
        <v>9</v>
      </c>
      <c r="O234">
        <f t="shared" si="18"/>
        <v>151.30000000000001</v>
      </c>
      <c r="P234">
        <f t="shared" si="19"/>
        <v>150.95000000000002</v>
      </c>
      <c r="Q234">
        <f t="shared" si="20"/>
        <v>5</v>
      </c>
      <c r="R234">
        <f t="shared" si="21"/>
        <v>2.7666999988142719E-7</v>
      </c>
    </row>
    <row r="235" spans="1:18">
      <c r="A235" s="5">
        <f t="shared" si="17"/>
        <v>0.35</v>
      </c>
      <c r="B235" t="s">
        <v>9</v>
      </c>
      <c r="C235">
        <v>507</v>
      </c>
      <c r="D235">
        <v>0</v>
      </c>
      <c r="E235">
        <v>0.34</v>
      </c>
      <c r="F235">
        <v>0.2</v>
      </c>
      <c r="G235">
        <v>0.5</v>
      </c>
      <c r="H235">
        <v>2520</v>
      </c>
      <c r="I235">
        <v>154.1</v>
      </c>
      <c r="J235">
        <v>158.1</v>
      </c>
      <c r="K235">
        <v>0</v>
      </c>
      <c r="L235">
        <v>0</v>
      </c>
      <c r="M235">
        <v>0</v>
      </c>
      <c r="N235" t="s">
        <v>9</v>
      </c>
      <c r="O235">
        <f t="shared" si="18"/>
        <v>156.1</v>
      </c>
      <c r="P235">
        <f t="shared" si="19"/>
        <v>155.75</v>
      </c>
      <c r="Q235">
        <f t="shared" si="20"/>
        <v>5</v>
      </c>
      <c r="R235">
        <f t="shared" si="21"/>
        <v>2.7557319223985888E-7</v>
      </c>
    </row>
    <row r="236" spans="1:18">
      <c r="A236" s="5">
        <f t="shared" si="17"/>
        <v>0.27500000000000002</v>
      </c>
      <c r="B236" t="s">
        <v>9</v>
      </c>
      <c r="C236">
        <v>5896</v>
      </c>
      <c r="D236">
        <v>0</v>
      </c>
      <c r="E236">
        <v>0.3</v>
      </c>
      <c r="F236">
        <v>0.1</v>
      </c>
      <c r="G236">
        <v>0.45</v>
      </c>
      <c r="H236">
        <v>2525</v>
      </c>
      <c r="I236">
        <v>159.19999999999999</v>
      </c>
      <c r="J236">
        <v>163.19999999999999</v>
      </c>
      <c r="K236">
        <v>166.22</v>
      </c>
      <c r="L236">
        <v>0</v>
      </c>
      <c r="M236">
        <v>23</v>
      </c>
      <c r="N236" t="s">
        <v>9</v>
      </c>
      <c r="O236">
        <f t="shared" si="18"/>
        <v>161.19999999999999</v>
      </c>
      <c r="P236">
        <f t="shared" si="19"/>
        <v>160.92499999999998</v>
      </c>
      <c r="Q236">
        <f t="shared" si="20"/>
        <v>5</v>
      </c>
      <c r="R236">
        <f t="shared" si="21"/>
        <v>2.1566513086952259E-7</v>
      </c>
    </row>
    <row r="237" spans="1:18">
      <c r="A237" s="5">
        <f t="shared" si="17"/>
        <v>0.27500000000000002</v>
      </c>
      <c r="B237" t="s">
        <v>9</v>
      </c>
      <c r="C237">
        <v>589</v>
      </c>
      <c r="D237">
        <v>0</v>
      </c>
      <c r="E237">
        <v>0.18</v>
      </c>
      <c r="F237">
        <v>0.05</v>
      </c>
      <c r="G237">
        <v>0.5</v>
      </c>
      <c r="H237">
        <v>2530</v>
      </c>
      <c r="I237">
        <v>164.2</v>
      </c>
      <c r="J237">
        <v>168.2</v>
      </c>
      <c r="K237">
        <v>0</v>
      </c>
      <c r="L237">
        <v>0</v>
      </c>
      <c r="M237">
        <v>0</v>
      </c>
      <c r="N237" t="s">
        <v>9</v>
      </c>
      <c r="O237">
        <f t="shared" si="18"/>
        <v>166.2</v>
      </c>
      <c r="P237">
        <f t="shared" si="19"/>
        <v>165.92499999999998</v>
      </c>
      <c r="Q237">
        <f t="shared" si="20"/>
        <v>5</v>
      </c>
      <c r="R237">
        <f t="shared" si="21"/>
        <v>2.1481354184567794E-7</v>
      </c>
    </row>
    <row r="238" spans="1:18">
      <c r="A238" s="5">
        <f t="shared" si="17"/>
        <v>0.25</v>
      </c>
      <c r="B238" t="s">
        <v>9</v>
      </c>
      <c r="C238">
        <v>156</v>
      </c>
      <c r="D238">
        <v>0</v>
      </c>
      <c r="E238">
        <v>0.23</v>
      </c>
      <c r="F238">
        <v>0.1</v>
      </c>
      <c r="G238">
        <v>0.4</v>
      </c>
      <c r="H238">
        <v>2535</v>
      </c>
      <c r="I238">
        <v>169.2</v>
      </c>
      <c r="J238">
        <v>173.2</v>
      </c>
      <c r="K238">
        <v>0</v>
      </c>
      <c r="L238">
        <v>0</v>
      </c>
      <c r="M238">
        <v>0</v>
      </c>
      <c r="N238" t="s">
        <v>9</v>
      </c>
      <c r="O238">
        <f t="shared" si="18"/>
        <v>171.2</v>
      </c>
      <c r="P238">
        <f t="shared" si="19"/>
        <v>170.95</v>
      </c>
      <c r="Q238">
        <f t="shared" si="20"/>
        <v>5</v>
      </c>
      <c r="R238">
        <f t="shared" si="21"/>
        <v>1.945154425809865E-7</v>
      </c>
    </row>
    <row r="239" spans="1:18">
      <c r="A239" s="5">
        <f t="shared" si="17"/>
        <v>0.25</v>
      </c>
      <c r="B239" t="s">
        <v>9</v>
      </c>
      <c r="C239">
        <v>231</v>
      </c>
      <c r="D239">
        <v>0</v>
      </c>
      <c r="E239">
        <v>0.2</v>
      </c>
      <c r="F239">
        <v>0.1</v>
      </c>
      <c r="G239">
        <v>0.4</v>
      </c>
      <c r="H239">
        <v>2540</v>
      </c>
      <c r="I239">
        <v>174</v>
      </c>
      <c r="J239">
        <v>178</v>
      </c>
      <c r="K239">
        <v>0</v>
      </c>
      <c r="L239">
        <v>0</v>
      </c>
      <c r="M239">
        <v>0</v>
      </c>
      <c r="N239" t="s">
        <v>9</v>
      </c>
      <c r="O239">
        <f t="shared" si="18"/>
        <v>176</v>
      </c>
      <c r="P239">
        <f t="shared" si="19"/>
        <v>175.75</v>
      </c>
      <c r="Q239">
        <f t="shared" si="20"/>
        <v>5</v>
      </c>
      <c r="R239">
        <f t="shared" si="21"/>
        <v>1.9375038750077501E-7</v>
      </c>
    </row>
    <row r="240" spans="1:18">
      <c r="A240" s="5">
        <f t="shared" si="17"/>
        <v>0.22500000000000001</v>
      </c>
      <c r="B240" t="s">
        <v>9</v>
      </c>
      <c r="C240">
        <v>167</v>
      </c>
      <c r="D240">
        <v>0</v>
      </c>
      <c r="E240">
        <v>0.2</v>
      </c>
      <c r="F240">
        <v>0.05</v>
      </c>
      <c r="G240">
        <v>0.4</v>
      </c>
      <c r="H240">
        <v>2545</v>
      </c>
      <c r="I240">
        <v>179</v>
      </c>
      <c r="J240">
        <v>183</v>
      </c>
      <c r="K240">
        <v>0</v>
      </c>
      <c r="L240">
        <v>0</v>
      </c>
      <c r="M240">
        <v>0</v>
      </c>
      <c r="N240" t="s">
        <v>9</v>
      </c>
      <c r="O240">
        <f t="shared" si="18"/>
        <v>181</v>
      </c>
      <c r="P240">
        <f t="shared" si="19"/>
        <v>180.77500000000001</v>
      </c>
      <c r="Q240">
        <f t="shared" si="20"/>
        <v>5</v>
      </c>
      <c r="R240">
        <f t="shared" si="21"/>
        <v>1.7369085343965786E-7</v>
      </c>
    </row>
    <row r="241" spans="1:18">
      <c r="A241" s="5">
        <f t="shared" si="17"/>
        <v>0.22500000000000001</v>
      </c>
      <c r="B241" t="s">
        <v>9</v>
      </c>
      <c r="C241">
        <v>1020</v>
      </c>
      <c r="D241">
        <v>0</v>
      </c>
      <c r="E241">
        <v>0.3</v>
      </c>
      <c r="F241">
        <v>0.05</v>
      </c>
      <c r="G241">
        <v>0.4</v>
      </c>
      <c r="H241">
        <v>2550</v>
      </c>
      <c r="I241">
        <v>183.9</v>
      </c>
      <c r="J241">
        <v>188</v>
      </c>
      <c r="K241">
        <v>204</v>
      </c>
      <c r="L241">
        <v>0</v>
      </c>
      <c r="M241">
        <v>1</v>
      </c>
      <c r="N241" t="s">
        <v>9</v>
      </c>
      <c r="O241">
        <f t="shared" si="18"/>
        <v>185.95</v>
      </c>
      <c r="P241">
        <f t="shared" si="19"/>
        <v>185.72499999999999</v>
      </c>
      <c r="Q241">
        <f t="shared" si="20"/>
        <v>5</v>
      </c>
      <c r="R241">
        <f t="shared" si="21"/>
        <v>1.7301038062283737E-7</v>
      </c>
    </row>
    <row r="242" spans="1:18">
      <c r="A242" s="5">
        <f t="shared" si="17"/>
        <v>0.22500000000000001</v>
      </c>
      <c r="B242" t="s">
        <v>9</v>
      </c>
      <c r="C242">
        <v>46</v>
      </c>
      <c r="D242">
        <v>0</v>
      </c>
      <c r="E242">
        <v>0.4</v>
      </c>
      <c r="F242">
        <v>0.05</v>
      </c>
      <c r="G242">
        <v>0.4</v>
      </c>
      <c r="H242">
        <v>2555</v>
      </c>
      <c r="I242">
        <v>189.1</v>
      </c>
      <c r="J242">
        <v>193.1</v>
      </c>
      <c r="K242">
        <v>0</v>
      </c>
      <c r="L242">
        <v>0</v>
      </c>
      <c r="M242">
        <v>0</v>
      </c>
      <c r="N242" t="s">
        <v>9</v>
      </c>
      <c r="O242">
        <f t="shared" si="18"/>
        <v>191.1</v>
      </c>
      <c r="P242">
        <f t="shared" si="19"/>
        <v>190.875</v>
      </c>
      <c r="Q242">
        <f t="shared" si="20"/>
        <v>5</v>
      </c>
      <c r="R242">
        <f t="shared" si="21"/>
        <v>1.7233389884383102E-7</v>
      </c>
    </row>
    <row r="243" spans="1:18">
      <c r="A243" s="5">
        <f t="shared" si="17"/>
        <v>0.19999999999999998</v>
      </c>
      <c r="B243" t="s">
        <v>9</v>
      </c>
      <c r="C243">
        <v>135</v>
      </c>
      <c r="D243">
        <v>0</v>
      </c>
      <c r="E243">
        <v>0.4</v>
      </c>
      <c r="F243">
        <v>0.05</v>
      </c>
      <c r="G243">
        <v>0.35</v>
      </c>
      <c r="H243">
        <v>2560</v>
      </c>
      <c r="I243">
        <v>194.1</v>
      </c>
      <c r="J243">
        <v>198.1</v>
      </c>
      <c r="K243">
        <v>0</v>
      </c>
      <c r="L243">
        <v>0</v>
      </c>
      <c r="M243">
        <v>0</v>
      </c>
      <c r="N243" t="s">
        <v>9</v>
      </c>
      <c r="O243">
        <f t="shared" si="18"/>
        <v>196.1</v>
      </c>
      <c r="P243">
        <f t="shared" si="19"/>
        <v>195.9</v>
      </c>
      <c r="Q243">
        <f t="shared" si="20"/>
        <v>7.5</v>
      </c>
      <c r="R243">
        <f t="shared" si="21"/>
        <v>2.2888183593749997E-7</v>
      </c>
    </row>
    <row r="244" spans="1:18">
      <c r="A244">
        <f t="shared" si="17"/>
        <v>0</v>
      </c>
      <c r="B244" t="s">
        <v>9</v>
      </c>
      <c r="C244">
        <v>99</v>
      </c>
      <c r="D244">
        <v>0</v>
      </c>
      <c r="E244">
        <v>0.33</v>
      </c>
      <c r="F244">
        <v>0</v>
      </c>
      <c r="G244">
        <v>0.35</v>
      </c>
      <c r="H244">
        <v>2570</v>
      </c>
      <c r="I244">
        <v>204</v>
      </c>
      <c r="J244">
        <v>208</v>
      </c>
      <c r="K244">
        <v>0</v>
      </c>
      <c r="L244">
        <v>0</v>
      </c>
      <c r="M244">
        <v>0</v>
      </c>
      <c r="N244" t="s">
        <v>9</v>
      </c>
      <c r="O244">
        <f t="shared" si="18"/>
        <v>206</v>
      </c>
      <c r="P244">
        <f t="shared" si="19"/>
        <v>206</v>
      </c>
      <c r="Q244">
        <f t="shared" si="20"/>
        <v>7.5</v>
      </c>
      <c r="R244">
        <v>0</v>
      </c>
    </row>
    <row r="245" spans="1:18">
      <c r="A245">
        <f t="shared" si="17"/>
        <v>0</v>
      </c>
      <c r="B245" t="s">
        <v>9</v>
      </c>
      <c r="C245">
        <v>127</v>
      </c>
      <c r="D245">
        <v>0</v>
      </c>
      <c r="E245">
        <v>0.25</v>
      </c>
      <c r="F245">
        <v>0</v>
      </c>
      <c r="G245">
        <v>0.35</v>
      </c>
      <c r="H245">
        <v>2575</v>
      </c>
      <c r="I245">
        <v>208.9</v>
      </c>
      <c r="J245">
        <v>212.9</v>
      </c>
      <c r="K245">
        <v>0</v>
      </c>
      <c r="L245">
        <v>0</v>
      </c>
      <c r="M245">
        <v>0</v>
      </c>
      <c r="N245" t="s">
        <v>9</v>
      </c>
      <c r="O245">
        <f t="shared" si="18"/>
        <v>210.9</v>
      </c>
      <c r="P245">
        <f t="shared" si="19"/>
        <v>210.9</v>
      </c>
      <c r="Q245">
        <f t="shared" si="20"/>
        <v>5</v>
      </c>
      <c r="R245">
        <v>0</v>
      </c>
    </row>
    <row r="246" spans="1:18">
      <c r="A246">
        <f t="shared" si="17"/>
        <v>0</v>
      </c>
      <c r="B246" t="s">
        <v>9</v>
      </c>
      <c r="C246">
        <v>96</v>
      </c>
      <c r="D246">
        <v>0</v>
      </c>
      <c r="E246">
        <v>0.32</v>
      </c>
      <c r="F246">
        <v>0</v>
      </c>
      <c r="G246">
        <v>0.35</v>
      </c>
      <c r="H246">
        <v>2580</v>
      </c>
      <c r="I246">
        <v>213.9</v>
      </c>
      <c r="J246">
        <v>217.9</v>
      </c>
      <c r="K246">
        <v>0</v>
      </c>
      <c r="L246">
        <v>0</v>
      </c>
      <c r="M246">
        <v>0</v>
      </c>
      <c r="N246" t="s">
        <v>9</v>
      </c>
      <c r="O246">
        <f t="shared" si="18"/>
        <v>215.9</v>
      </c>
      <c r="P246">
        <f t="shared" si="19"/>
        <v>215.9</v>
      </c>
      <c r="Q246">
        <f t="shared" si="20"/>
        <v>7.5</v>
      </c>
      <c r="R246">
        <v>0</v>
      </c>
    </row>
    <row r="247" spans="1:18">
      <c r="A247">
        <f t="shared" si="17"/>
        <v>0</v>
      </c>
      <c r="B247" t="s">
        <v>9</v>
      </c>
      <c r="C247">
        <v>0</v>
      </c>
      <c r="D247">
        <v>0</v>
      </c>
      <c r="E247">
        <v>0</v>
      </c>
      <c r="F247">
        <v>0</v>
      </c>
      <c r="G247">
        <v>0.3</v>
      </c>
      <c r="H247">
        <v>2590</v>
      </c>
      <c r="I247">
        <v>224</v>
      </c>
      <c r="J247">
        <v>228</v>
      </c>
      <c r="K247">
        <v>0</v>
      </c>
      <c r="L247">
        <v>0</v>
      </c>
      <c r="M247">
        <v>0</v>
      </c>
      <c r="N247" t="s">
        <v>9</v>
      </c>
      <c r="O247">
        <f t="shared" si="18"/>
        <v>226</v>
      </c>
      <c r="P247">
        <f t="shared" si="19"/>
        <v>226</v>
      </c>
      <c r="Q247">
        <f t="shared" si="20"/>
        <v>10</v>
      </c>
      <c r="R247">
        <v>0</v>
      </c>
    </row>
    <row r="248" spans="1:18">
      <c r="A248">
        <f t="shared" si="17"/>
        <v>0</v>
      </c>
      <c r="B248" t="s">
        <v>9</v>
      </c>
      <c r="C248">
        <v>1200</v>
      </c>
      <c r="D248">
        <v>64</v>
      </c>
      <c r="E248">
        <v>0.1</v>
      </c>
      <c r="F248">
        <v>0</v>
      </c>
      <c r="G248">
        <v>0.15</v>
      </c>
      <c r="H248">
        <v>2600</v>
      </c>
      <c r="I248">
        <v>234</v>
      </c>
      <c r="J248">
        <v>238</v>
      </c>
      <c r="K248">
        <v>242.35</v>
      </c>
      <c r="L248">
        <v>0</v>
      </c>
      <c r="M248">
        <v>1</v>
      </c>
      <c r="N248" t="s">
        <v>9</v>
      </c>
      <c r="O248">
        <f t="shared" si="18"/>
        <v>236</v>
      </c>
      <c r="P248">
        <f t="shared" si="19"/>
        <v>236</v>
      </c>
      <c r="Q248">
        <f t="shared" si="20"/>
        <v>30</v>
      </c>
      <c r="R248">
        <v>0</v>
      </c>
    </row>
    <row r="249" spans="1:18">
      <c r="A249">
        <f t="shared" si="17"/>
        <v>0</v>
      </c>
      <c r="B249" t="s">
        <v>9</v>
      </c>
      <c r="C249">
        <v>179</v>
      </c>
      <c r="D249">
        <v>0</v>
      </c>
      <c r="E249">
        <v>0.05</v>
      </c>
      <c r="F249">
        <v>0</v>
      </c>
      <c r="G249">
        <v>0.15</v>
      </c>
      <c r="H249">
        <v>2650</v>
      </c>
      <c r="I249">
        <v>283.7</v>
      </c>
      <c r="J249">
        <v>287.7</v>
      </c>
      <c r="K249">
        <v>0</v>
      </c>
      <c r="L249">
        <v>0</v>
      </c>
      <c r="M249">
        <v>0</v>
      </c>
      <c r="N249" t="s">
        <v>9</v>
      </c>
      <c r="O249">
        <f t="shared" si="18"/>
        <v>285.7</v>
      </c>
      <c r="P249">
        <f t="shared" si="19"/>
        <v>285.7</v>
      </c>
      <c r="Q249">
        <f t="shared" si="20"/>
        <v>50</v>
      </c>
      <c r="R249">
        <v>0</v>
      </c>
    </row>
    <row r="250" spans="1:18">
      <c r="A250">
        <f t="shared" si="17"/>
        <v>0</v>
      </c>
      <c r="B250" t="s">
        <v>9</v>
      </c>
      <c r="C250">
        <v>2248</v>
      </c>
      <c r="D250">
        <v>0</v>
      </c>
      <c r="E250">
        <v>0.1</v>
      </c>
      <c r="F250">
        <v>0</v>
      </c>
      <c r="G250">
        <v>0.05</v>
      </c>
      <c r="H250">
        <v>2700</v>
      </c>
      <c r="I250">
        <v>333.6</v>
      </c>
      <c r="J250">
        <v>337.6</v>
      </c>
      <c r="K250">
        <v>433.4</v>
      </c>
      <c r="L250">
        <v>0</v>
      </c>
      <c r="M250">
        <v>17</v>
      </c>
      <c r="N250" t="s">
        <v>9</v>
      </c>
      <c r="O250">
        <f t="shared" si="18"/>
        <v>335.6</v>
      </c>
      <c r="P250">
        <f t="shared" si="19"/>
        <v>335.6</v>
      </c>
      <c r="Q250">
        <f t="shared" si="20"/>
        <v>75</v>
      </c>
      <c r="R250">
        <v>0</v>
      </c>
    </row>
    <row r="251" spans="1:18">
      <c r="A251">
        <f t="shared" si="17"/>
        <v>0</v>
      </c>
      <c r="B251" t="s">
        <v>9</v>
      </c>
      <c r="C251">
        <v>0</v>
      </c>
      <c r="D251">
        <v>0</v>
      </c>
      <c r="E251">
        <v>0</v>
      </c>
      <c r="F251">
        <v>0</v>
      </c>
      <c r="G251">
        <v>0.05</v>
      </c>
      <c r="H251">
        <v>2800</v>
      </c>
      <c r="I251">
        <v>433.5</v>
      </c>
      <c r="J251">
        <v>437.4</v>
      </c>
      <c r="K251">
        <v>0</v>
      </c>
      <c r="L251">
        <v>0</v>
      </c>
      <c r="M251">
        <v>0</v>
      </c>
      <c r="N251" t="s">
        <v>9</v>
      </c>
      <c r="O251">
        <f t="shared" si="18"/>
        <v>435.45</v>
      </c>
      <c r="P251">
        <f t="shared" si="19"/>
        <v>435.45</v>
      </c>
      <c r="Q251">
        <f t="shared" si="20"/>
        <v>100</v>
      </c>
      <c r="R251">
        <v>0</v>
      </c>
    </row>
    <row r="252" spans="1:18">
      <c r="A252">
        <f t="shared" si="17"/>
        <v>0</v>
      </c>
      <c r="B252" t="s">
        <v>9</v>
      </c>
      <c r="C252">
        <v>0</v>
      </c>
      <c r="D252">
        <v>0</v>
      </c>
      <c r="E252">
        <v>0</v>
      </c>
      <c r="F252">
        <v>0</v>
      </c>
      <c r="G252">
        <v>0.15</v>
      </c>
      <c r="H252">
        <v>2900</v>
      </c>
      <c r="I252">
        <v>533.29999999999995</v>
      </c>
      <c r="J252">
        <v>537.29999999999995</v>
      </c>
      <c r="K252">
        <v>0</v>
      </c>
      <c r="L252">
        <v>0</v>
      </c>
      <c r="M252">
        <v>0</v>
      </c>
      <c r="N252" t="s">
        <v>9</v>
      </c>
      <c r="O252">
        <f t="shared" si="18"/>
        <v>535.29999999999995</v>
      </c>
      <c r="P252">
        <f t="shared" si="19"/>
        <v>535.29999999999995</v>
      </c>
      <c r="Q252">
        <f t="shared" si="20"/>
        <v>100</v>
      </c>
      <c r="R252">
        <v>0</v>
      </c>
    </row>
    <row r="253" spans="1:18">
      <c r="A253">
        <f t="shared" si="17"/>
        <v>0</v>
      </c>
      <c r="B253" t="s">
        <v>9</v>
      </c>
      <c r="C253">
        <v>0</v>
      </c>
      <c r="D253">
        <v>0</v>
      </c>
      <c r="E253">
        <v>0</v>
      </c>
      <c r="F253">
        <v>0</v>
      </c>
      <c r="G253">
        <v>0.15</v>
      </c>
      <c r="H253">
        <v>3000</v>
      </c>
      <c r="I253">
        <v>633.4</v>
      </c>
      <c r="J253">
        <v>637.29999999999995</v>
      </c>
      <c r="K253">
        <v>0</v>
      </c>
      <c r="L253">
        <v>0</v>
      </c>
      <c r="M253">
        <v>0</v>
      </c>
      <c r="N253" t="s">
        <v>9</v>
      </c>
      <c r="O253">
        <f t="shared" si="18"/>
        <v>635.34999999999991</v>
      </c>
      <c r="P253">
        <f t="shared" si="19"/>
        <v>635.34999999999991</v>
      </c>
      <c r="Q253">
        <f>(H253-H252)</f>
        <v>100</v>
      </c>
      <c r="R253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workbookViewId="0">
      <selection activeCell="C5" sqref="C5"/>
    </sheetView>
  </sheetViews>
  <sheetFormatPr defaultRowHeight="16.5"/>
  <cols>
    <col min="1" max="1" width="48.875" customWidth="1"/>
  </cols>
  <sheetData>
    <row r="1" spans="1:5" ht="17.25" thickBot="1">
      <c r="A1" t="s">
        <v>12</v>
      </c>
    </row>
    <row r="2" spans="1:5">
      <c r="A2" s="10" t="s">
        <v>14</v>
      </c>
    </row>
    <row r="3" spans="1:5" ht="17.25" thickBot="1">
      <c r="A3" s="11" t="s">
        <v>15</v>
      </c>
    </row>
    <row r="4" spans="1:5" ht="17.25" thickBot="1">
      <c r="A4" s="12" t="s">
        <v>16</v>
      </c>
    </row>
    <row r="5" spans="1:5" ht="48.75" thickBot="1">
      <c r="A5" s="13" t="s">
        <v>17</v>
      </c>
    </row>
    <row r="6" spans="1:5">
      <c r="A6" s="24" t="s">
        <v>18</v>
      </c>
      <c r="B6" s="26" t="s">
        <v>6</v>
      </c>
      <c r="C6" s="26" t="s">
        <v>19</v>
      </c>
      <c r="D6" s="26" t="s">
        <v>20</v>
      </c>
      <c r="E6" s="17" t="s">
        <v>19</v>
      </c>
    </row>
    <row r="7" spans="1:5" ht="17.25" thickBot="1">
      <c r="A7" s="25"/>
      <c r="B7" s="27"/>
      <c r="C7" s="27"/>
      <c r="D7" s="27"/>
      <c r="E7" s="18" t="s">
        <v>21</v>
      </c>
    </row>
    <row r="8" spans="1:5" ht="17.25" thickBot="1">
      <c r="A8" s="19" t="s">
        <v>22</v>
      </c>
      <c r="B8" s="14">
        <v>0.28499999999999998</v>
      </c>
      <c r="C8" s="14">
        <v>0.27500000000000002</v>
      </c>
      <c r="D8" s="15">
        <v>-9.5000000000000001E-2</v>
      </c>
      <c r="E8" s="20">
        <v>0.27900000000000003</v>
      </c>
    </row>
    <row r="9" spans="1:5" ht="17.25" thickBot="1">
      <c r="A9" s="19" t="s">
        <v>23</v>
      </c>
      <c r="B9" s="14">
        <v>0.64800000000000002</v>
      </c>
      <c r="C9" s="14">
        <v>0.63800000000000001</v>
      </c>
      <c r="D9" s="16">
        <v>0.16300000000000001</v>
      </c>
      <c r="E9" s="20">
        <v>0.64600000000000002</v>
      </c>
    </row>
    <row r="10" spans="1:5" ht="17.25" thickBot="1">
      <c r="A10" s="19" t="s">
        <v>24</v>
      </c>
      <c r="B10" s="14">
        <v>0.66</v>
      </c>
      <c r="C10" s="14">
        <v>0.65</v>
      </c>
      <c r="D10" s="16">
        <v>0.02</v>
      </c>
      <c r="E10" s="20">
        <v>0.65900000000000003</v>
      </c>
    </row>
    <row r="11" spans="1:5" ht="17.25" thickBot="1">
      <c r="A11" s="19" t="s">
        <v>25</v>
      </c>
      <c r="B11" s="14">
        <v>0.65500000000000003</v>
      </c>
      <c r="C11" s="14">
        <v>0.64500000000000002</v>
      </c>
      <c r="D11" s="15">
        <v>-2.3E-2</v>
      </c>
      <c r="E11" s="20">
        <v>0.65400000000000003</v>
      </c>
    </row>
    <row r="12" spans="1:5" ht="17.25" thickBot="1">
      <c r="A12" s="19" t="s">
        <v>26</v>
      </c>
      <c r="B12" s="14">
        <v>0.753</v>
      </c>
      <c r="C12" s="14">
        <v>0.74299999999999999</v>
      </c>
      <c r="D12" s="16">
        <v>6.3E-2</v>
      </c>
      <c r="E12" s="20">
        <v>0.753</v>
      </c>
    </row>
    <row r="13" spans="1:5" ht="17.25" thickBot="1">
      <c r="A13" s="19" t="s">
        <v>27</v>
      </c>
      <c r="B13" s="14">
        <v>0.73799999999999999</v>
      </c>
      <c r="C13" s="14">
        <v>0.72799999999999998</v>
      </c>
      <c r="D13" s="16">
        <v>5.8000000000000003E-2</v>
      </c>
      <c r="E13" s="20">
        <v>0.73799999999999999</v>
      </c>
    </row>
    <row r="14" spans="1:5" ht="17.25" thickBot="1">
      <c r="A14" s="19" t="s">
        <v>28</v>
      </c>
      <c r="B14" s="14">
        <v>0.77500000000000002</v>
      </c>
      <c r="C14" s="14">
        <v>0.76500000000000001</v>
      </c>
      <c r="D14" s="14" t="s">
        <v>29</v>
      </c>
      <c r="E14" s="20">
        <v>0.77600000000000002</v>
      </c>
    </row>
    <row r="15" spans="1:5" ht="17.25" thickBot="1">
      <c r="A15" s="19" t="s">
        <v>30</v>
      </c>
      <c r="B15" s="14">
        <v>0.73</v>
      </c>
      <c r="C15" s="14">
        <v>0.72</v>
      </c>
      <c r="D15" s="14" t="s">
        <v>29</v>
      </c>
      <c r="E15" s="20">
        <v>0.73099999999999998</v>
      </c>
    </row>
    <row r="16" spans="1:5" ht="17.25" thickBot="1">
      <c r="A16" s="19" t="s">
        <v>31</v>
      </c>
      <c r="B16" s="14">
        <v>0.74</v>
      </c>
      <c r="C16" s="14">
        <v>0.73</v>
      </c>
      <c r="D16" s="16">
        <v>2E-3</v>
      </c>
      <c r="E16" s="20">
        <v>0.74099999999999999</v>
      </c>
    </row>
    <row r="17" spans="1:5" ht="17.25" thickBot="1">
      <c r="A17" s="19" t="s">
        <v>32</v>
      </c>
      <c r="B17" s="14">
        <v>0.73299999999999998</v>
      </c>
      <c r="C17" s="14">
        <v>0.72299999999999998</v>
      </c>
      <c r="D17" s="15">
        <v>-0.01</v>
      </c>
      <c r="E17" s="20">
        <v>0.73399999999999999</v>
      </c>
    </row>
    <row r="18" spans="1:5" ht="17.25" thickBot="1">
      <c r="A18" s="19" t="s">
        <v>33</v>
      </c>
      <c r="B18" s="14">
        <v>0.73799999999999999</v>
      </c>
      <c r="C18" s="14">
        <v>0.72799999999999998</v>
      </c>
      <c r="D18" s="15">
        <v>-5.0000000000000001E-3</v>
      </c>
      <c r="E18" s="20">
        <v>0.73899999999999999</v>
      </c>
    </row>
    <row r="19" spans="1:5" ht="17.25" thickBot="1">
      <c r="A19" s="19" t="s">
        <v>34</v>
      </c>
      <c r="B19" s="14">
        <v>0.73</v>
      </c>
      <c r="C19" s="14">
        <v>0.72</v>
      </c>
      <c r="D19" s="15">
        <v>-8.0000000000000002E-3</v>
      </c>
      <c r="E19" s="20">
        <v>0.73099999999999998</v>
      </c>
    </row>
    <row r="20" spans="1:5" ht="17.25" thickBot="1">
      <c r="A20" s="19" t="s">
        <v>35</v>
      </c>
      <c r="B20" s="14">
        <v>0.72499999999999998</v>
      </c>
      <c r="C20" s="14">
        <v>0.71499999999999997</v>
      </c>
      <c r="D20" s="15">
        <v>-1.4999999999999999E-2</v>
      </c>
      <c r="E20" s="20">
        <v>0.72599999999999998</v>
      </c>
    </row>
    <row r="21" spans="1:5" ht="17.25" thickBot="1">
      <c r="A21" s="19" t="s">
        <v>36</v>
      </c>
      <c r="B21" s="14">
        <v>0.76</v>
      </c>
      <c r="C21" s="14">
        <v>0.75</v>
      </c>
      <c r="D21" s="15">
        <v>-2E-3</v>
      </c>
      <c r="E21" s="20">
        <v>0.76200000000000001</v>
      </c>
    </row>
    <row r="22" spans="1:5" ht="17.25" thickBot="1">
      <c r="A22" s="19" t="s">
        <v>37</v>
      </c>
      <c r="B22" s="14">
        <v>0.755</v>
      </c>
      <c r="C22" s="14">
        <v>0.745</v>
      </c>
      <c r="D22" s="15">
        <v>-0.01</v>
      </c>
      <c r="E22" s="20">
        <v>0.75700000000000001</v>
      </c>
    </row>
    <row r="23" spans="1:5" ht="17.25" thickBot="1">
      <c r="A23" s="19" t="s">
        <v>38</v>
      </c>
      <c r="B23" s="14">
        <v>0.78300000000000003</v>
      </c>
      <c r="C23" s="14">
        <v>0.77300000000000002</v>
      </c>
      <c r="D23" s="15">
        <v>-1.7999999999999999E-2</v>
      </c>
      <c r="E23" s="20">
        <v>0.78500000000000003</v>
      </c>
    </row>
    <row r="24" spans="1:5" ht="17.25" thickBot="1">
      <c r="A24" s="19" t="s">
        <v>39</v>
      </c>
      <c r="B24" s="14">
        <v>0.79500000000000004</v>
      </c>
      <c r="C24" s="14">
        <v>0.78500000000000003</v>
      </c>
      <c r="D24" s="15">
        <v>-1.4999999999999999E-2</v>
      </c>
      <c r="E24" s="20">
        <v>0.79800000000000004</v>
      </c>
    </row>
    <row r="25" spans="1:5" ht="17.25" thickBot="1">
      <c r="A25" s="19" t="s">
        <v>40</v>
      </c>
      <c r="B25" s="14">
        <v>0.81499999999999995</v>
      </c>
      <c r="C25" s="14">
        <v>0.80500000000000005</v>
      </c>
      <c r="D25" s="15">
        <v>-3.0000000000000001E-3</v>
      </c>
      <c r="E25" s="20">
        <v>0.81799999999999995</v>
      </c>
    </row>
    <row r="26" spans="1:5" ht="17.25" thickBot="1">
      <c r="A26" s="19" t="s">
        <v>41</v>
      </c>
      <c r="B26" s="14">
        <v>0.81799999999999995</v>
      </c>
      <c r="C26" s="14">
        <v>0.80800000000000005</v>
      </c>
      <c r="D26" s="15">
        <v>-2E-3</v>
      </c>
      <c r="E26" s="20">
        <v>0.82099999999999995</v>
      </c>
    </row>
    <row r="27" spans="1:5" ht="17.25" thickBot="1">
      <c r="A27" s="19" t="s">
        <v>42</v>
      </c>
      <c r="B27" s="14">
        <v>0.82799999999999996</v>
      </c>
      <c r="C27" s="14">
        <v>0.81799999999999995</v>
      </c>
      <c r="D27" s="16">
        <v>5.0000000000000001E-3</v>
      </c>
      <c r="E27" s="20">
        <v>0.83099999999999996</v>
      </c>
    </row>
    <row r="28" spans="1:5" ht="17.25" thickBot="1">
      <c r="A28" s="19" t="s">
        <v>43</v>
      </c>
      <c r="B28" s="14">
        <v>0.83</v>
      </c>
      <c r="C28" s="14">
        <v>0.82</v>
      </c>
      <c r="D28" s="15">
        <v>-5.0000000000000001E-3</v>
      </c>
      <c r="E28" s="20">
        <v>0.83399999999999996</v>
      </c>
    </row>
    <row r="29" spans="1:5" ht="17.25" thickBot="1">
      <c r="A29" s="19" t="s">
        <v>44</v>
      </c>
      <c r="B29" s="14">
        <v>0.84499999999999997</v>
      </c>
      <c r="C29" s="14">
        <v>0.83499999999999996</v>
      </c>
      <c r="D29" s="16">
        <v>7.0000000000000001E-3</v>
      </c>
      <c r="E29" s="20">
        <v>0.85</v>
      </c>
    </row>
    <row r="30" spans="1:5" ht="17.25" thickBot="1">
      <c r="A30" s="19" t="s">
        <v>45</v>
      </c>
      <c r="B30" s="14">
        <v>0.84799999999999998</v>
      </c>
      <c r="C30" s="14">
        <v>0.83799999999999997</v>
      </c>
      <c r="D30" s="14" t="s">
        <v>29</v>
      </c>
      <c r="E30" s="20">
        <v>0.85199999999999998</v>
      </c>
    </row>
    <row r="31" spans="1:5" ht="17.25" thickBot="1">
      <c r="A31" s="19" t="s">
        <v>46</v>
      </c>
      <c r="B31" s="14">
        <v>0.875</v>
      </c>
      <c r="C31" s="14">
        <v>0.86499999999999999</v>
      </c>
      <c r="D31" s="14" t="s">
        <v>29</v>
      </c>
      <c r="E31" s="20">
        <v>0.88</v>
      </c>
    </row>
    <row r="32" spans="1:5" ht="17.25" thickBot="1">
      <c r="A32" s="19" t="s">
        <v>47</v>
      </c>
      <c r="B32" s="14">
        <v>0.88</v>
      </c>
      <c r="C32" s="14">
        <v>0.87</v>
      </c>
      <c r="D32" s="14" t="s">
        <v>29</v>
      </c>
      <c r="E32" s="20">
        <v>0.88600000000000001</v>
      </c>
    </row>
    <row r="33" spans="1:5" ht="17.25" thickBot="1">
      <c r="A33" s="19" t="s">
        <v>48</v>
      </c>
      <c r="B33" s="14">
        <v>0.89800000000000002</v>
      </c>
      <c r="C33" s="14">
        <v>0.88800000000000001</v>
      </c>
      <c r="D33" s="14" t="s">
        <v>29</v>
      </c>
      <c r="E33" s="20">
        <v>0.90400000000000003</v>
      </c>
    </row>
    <row r="34" spans="1:5" ht="17.25" thickBot="1">
      <c r="A34" s="19" t="s">
        <v>49</v>
      </c>
      <c r="B34" s="14">
        <v>0.90800000000000003</v>
      </c>
      <c r="C34" s="14">
        <v>0.89800000000000002</v>
      </c>
      <c r="D34" s="16">
        <v>5.0000000000000001E-3</v>
      </c>
      <c r="E34" s="20">
        <v>0.91400000000000003</v>
      </c>
    </row>
    <row r="35" spans="1:5" ht="17.25" thickBot="1">
      <c r="A35" s="19" t="s">
        <v>50</v>
      </c>
      <c r="B35" s="14">
        <v>0.90800000000000003</v>
      </c>
      <c r="C35" s="14">
        <v>0.89800000000000002</v>
      </c>
      <c r="D35" s="14" t="s">
        <v>29</v>
      </c>
      <c r="E35" s="20">
        <v>0.91500000000000004</v>
      </c>
    </row>
    <row r="36" spans="1:5" ht="17.25" thickBot="1">
      <c r="A36" s="19" t="s">
        <v>51</v>
      </c>
      <c r="B36" s="14">
        <v>0.93300000000000005</v>
      </c>
      <c r="C36" s="14">
        <v>0.92300000000000004</v>
      </c>
      <c r="D36" s="14" t="s">
        <v>29</v>
      </c>
      <c r="E36" s="20">
        <v>0.94099999999999995</v>
      </c>
    </row>
    <row r="37" spans="1:5" ht="17.25" thickBot="1">
      <c r="A37" s="19" t="s">
        <v>52</v>
      </c>
      <c r="B37" s="14">
        <v>0.96499999999999997</v>
      </c>
      <c r="C37" s="14">
        <v>0.95499999999999996</v>
      </c>
      <c r="D37" s="15">
        <v>-8.0000000000000002E-3</v>
      </c>
      <c r="E37" s="20">
        <v>0.97499999999999998</v>
      </c>
    </row>
    <row r="38" spans="1:5" ht="17.25" thickBot="1">
      <c r="A38" s="19" t="s">
        <v>53</v>
      </c>
      <c r="B38" s="14">
        <v>0.98799999999999999</v>
      </c>
      <c r="C38" s="14">
        <v>0.97799999999999998</v>
      </c>
      <c r="D38" s="15">
        <v>-2E-3</v>
      </c>
      <c r="E38" s="20">
        <v>0.999</v>
      </c>
    </row>
    <row r="39" spans="1:5" ht="17.25" thickBot="1">
      <c r="A39" s="19" t="s">
        <v>54</v>
      </c>
      <c r="B39" s="14">
        <v>1.0029999999999999</v>
      </c>
      <c r="C39" s="14">
        <v>0.99299999999999999</v>
      </c>
      <c r="D39" s="15">
        <v>-5.0000000000000001E-3</v>
      </c>
      <c r="E39" s="20">
        <v>1.0149999999999999</v>
      </c>
    </row>
    <row r="40" spans="1:5" ht="17.25" thickBot="1">
      <c r="A40" s="19" t="s">
        <v>55</v>
      </c>
      <c r="B40" s="14">
        <v>1.03</v>
      </c>
      <c r="C40" s="14">
        <v>1.02</v>
      </c>
      <c r="D40" s="16">
        <v>2E-3</v>
      </c>
      <c r="E40" s="20">
        <v>1.0449999999999999</v>
      </c>
    </row>
  </sheetData>
  <mergeCells count="4">
    <mergeCell ref="A6:A7"/>
    <mergeCell ref="B6:B7"/>
    <mergeCell ref="C6:C7"/>
    <mergeCell ref="D6:D7"/>
  </mergeCells>
  <hyperlinks>
    <hyperlink ref="A3" r:id="rId1" location="treasuryA" display="http://online.wsj.com/mdc/public/page/2_3020-treasury.html?mod=mdc_bnd_pglnk - treasuryA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Readme</vt:lpstr>
      <vt:lpstr>Near-Term</vt:lpstr>
      <vt:lpstr>Far-Term</vt:lpstr>
      <vt:lpstr>T bills</vt:lpstr>
      <vt:lpstr>'T bills'!treasuryB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Ting</dc:creator>
  <cp:lastModifiedBy>Christopher Ting</cp:lastModifiedBy>
  <dcterms:created xsi:type="dcterms:W3CDTF">2017-03-14T22:56:46Z</dcterms:created>
  <dcterms:modified xsi:type="dcterms:W3CDTF">2017-03-15T04:11:38Z</dcterms:modified>
</cp:coreProperties>
</file>